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" sheetId="2" r:id="rId2"/>
    <sheet name="Tabelle1" sheetId="3" r:id="rId3"/>
  </sheets>
  <externalReferences>
    <externalReference r:id="rId6"/>
  </externalReferences>
  <definedNames>
    <definedName name="_xlfn.RANK.EQ" hidden="1">#NAME?</definedName>
    <definedName name="_xlnm.Print_Area" localSheetId="0">'Arbeitsblatt'!$A$1:$I$63</definedName>
  </definedNames>
  <calcPr fullCalcOnLoad="1"/>
</workbook>
</file>

<file path=xl/sharedStrings.xml><?xml version="1.0" encoding="utf-8"?>
<sst xmlns="http://schemas.openxmlformats.org/spreadsheetml/2006/main" count="83" uniqueCount="41">
  <si>
    <t>Lösung:</t>
  </si>
  <si>
    <t>Aufgabe 1:</t>
  </si>
  <si>
    <t>Aufgabe 2:</t>
  </si>
  <si>
    <t>x</t>
  </si>
  <si>
    <t>Für neue Zufallswerte</t>
  </si>
  <si>
    <t>F9 drücken</t>
  </si>
  <si>
    <t>Lineare Funktionen</t>
  </si>
  <si>
    <t xml:space="preserve">Der Graph einer linearen Funktion geht durch </t>
  </si>
  <si>
    <t xml:space="preserve">Gib die Funktionsgleichung an. </t>
  </si>
  <si>
    <t>Funktionsgleichung</t>
  </si>
  <si>
    <t>Steigung:</t>
  </si>
  <si>
    <t>y-Achsenabs.</t>
  </si>
  <si>
    <t>y=</t>
  </si>
  <si>
    <t>x+</t>
  </si>
  <si>
    <t>P1</t>
  </si>
  <si>
    <t>P2</t>
  </si>
  <si>
    <t>y</t>
  </si>
  <si>
    <t>Berechnung der Steigung m</t>
  </si>
  <si>
    <t xml:space="preserve">m </t>
  </si>
  <si>
    <t>= (y2 - y1) : (x2 - x1)</t>
  </si>
  <si>
    <t xml:space="preserve">y = </t>
  </si>
  <si>
    <t>Einsetzen von Punkt P</t>
  </si>
  <si>
    <t>Bestimme die Schnittpunkte der Funktion</t>
  </si>
  <si>
    <t>Aufgabe 3:</t>
  </si>
  <si>
    <t>Schnittpunkt mit x-Achse:</t>
  </si>
  <si>
    <t>Schnittpunkt mit y-Achse:</t>
  </si>
  <si>
    <t xml:space="preserve">b = </t>
  </si>
  <si>
    <t xml:space="preserve">m = </t>
  </si>
  <si>
    <t>ja</t>
  </si>
  <si>
    <t>nein</t>
  </si>
  <si>
    <t>P</t>
  </si>
  <si>
    <t>Q</t>
  </si>
  <si>
    <t>R</t>
  </si>
  <si>
    <t>Einsetzen des Punktes in die Gleichung</t>
  </si>
  <si>
    <t>a)</t>
  </si>
  <si>
    <t>=&gt;</t>
  </si>
  <si>
    <t>b)</t>
  </si>
  <si>
    <t>Prüfe, ob der folgende Punkte Lösung der</t>
  </si>
  <si>
    <t xml:space="preserve">Gib den x-Wert bzw. y-Wert des Punktes der </t>
  </si>
  <si>
    <t>Aufgabe 4:</t>
  </si>
  <si>
    <t>Aufgabe 5: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</si>
</sst>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mue\AppData\Local\Temp\Lineare_Funktionen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eitsblatt"/>
      <sheetName val="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Layout" zoomScale="80" zoomScalePageLayoutView="80" workbookViewId="0" topLeftCell="A1">
      <selection activeCell="C61" sqref="C61"/>
    </sheetView>
  </sheetViews>
  <sheetFormatPr defaultColWidth="11.421875" defaultRowHeight="12.75"/>
  <cols>
    <col min="1" max="1" width="3.8515625" style="0" customWidth="1"/>
    <col min="5" max="5" width="9.28125" style="0" customWidth="1"/>
    <col min="6" max="6" width="3.00390625" style="0" customWidth="1"/>
    <col min="7" max="7" width="3.57421875" style="0" customWidth="1"/>
    <col min="8" max="8" width="21.57421875" style="0" customWidth="1"/>
    <col min="9" max="9" width="19.8515625" style="0" customWidth="1"/>
  </cols>
  <sheetData>
    <row r="1" spans="1:7" ht="12.75">
      <c r="A1" s="8" t="s">
        <v>6</v>
      </c>
      <c r="G1" s="1" t="s">
        <v>0</v>
      </c>
    </row>
    <row r="2" ht="12.75">
      <c r="A2" s="8"/>
    </row>
    <row r="3" spans="1:7" ht="12.75">
      <c r="A3" s="1" t="s">
        <v>1</v>
      </c>
      <c r="E3" s="2"/>
      <c r="G3" s="7" t="s">
        <v>33</v>
      </c>
    </row>
    <row r="4" spans="1:12" ht="12.75">
      <c r="A4" s="4" t="s">
        <v>37</v>
      </c>
      <c r="E4" s="2"/>
      <c r="G4" s="4" t="s">
        <v>34</v>
      </c>
      <c r="H4" t="str">
        <f>"Einsetzen von "&amp;Tabelle1!B51&amp;" für x und "&amp;Tabelle1!C51&amp;" für y."</f>
        <v>Einsetzen von 1 für x und -3 für y.</v>
      </c>
      <c r="K4" s="9" t="s">
        <v>4</v>
      </c>
      <c r="L4" s="9"/>
    </row>
    <row r="5" spans="1:12" ht="12.75">
      <c r="A5" t="str">
        <f>"linearen Funktion "&amp;Tabelle1!B32&amp;" ist."</f>
        <v>linearen Funktion y = 1x-4 ist.</v>
      </c>
      <c r="E5" s="2"/>
      <c r="H5" t="str">
        <f>Tabelle1!C51&amp;" = "&amp;Tabelle1!$C$28&amp;" · "&amp;Tabelle1!B51&amp;" "&amp;Tabelle1!$C$31</f>
        <v>-3 = 1 · 1 -4</v>
      </c>
      <c r="K5" s="9" t="s">
        <v>5</v>
      </c>
      <c r="L5" s="9"/>
    </row>
    <row r="6" spans="1:8" ht="12.75">
      <c r="A6" s="8"/>
      <c r="E6" s="2"/>
      <c r="H6" t="str">
        <f>Tabelle1!C51&amp;" = "&amp;Tabelle1!$C$28*Tabelle1!B51+Tabelle1!$C$31</f>
        <v>-3 = -3</v>
      </c>
    </row>
    <row r="7" spans="2:8" ht="12.75">
      <c r="B7" t="str">
        <f>Tabelle1!E51</f>
        <v>P (1|-3)</v>
      </c>
      <c r="E7" s="2"/>
      <c r="G7" s="6" t="s">
        <v>35</v>
      </c>
      <c r="H7" t="str">
        <f>Tabelle1!D51</f>
        <v>ja</v>
      </c>
    </row>
    <row r="8" spans="1:9" ht="6.75" customHeight="1">
      <c r="A8" s="12"/>
      <c r="B8" s="12"/>
      <c r="C8" s="12"/>
      <c r="D8" s="12"/>
      <c r="E8" s="13"/>
      <c r="F8" s="12"/>
      <c r="G8" s="14"/>
      <c r="H8" s="12"/>
      <c r="I8" s="12"/>
    </row>
    <row r="9" spans="1:5" ht="6.75" customHeight="1">
      <c r="A9" s="8"/>
      <c r="E9" s="2"/>
    </row>
    <row r="10" spans="1:8" ht="12.75">
      <c r="A10" s="1" t="s">
        <v>2</v>
      </c>
      <c r="E10" s="2"/>
      <c r="G10" s="4" t="s">
        <v>34</v>
      </c>
      <c r="H10" t="str">
        <f>"Einsetzen von "&amp;VLOOKUP(E15,Tabelle1!$A$9:$C$17,2,FALSE)&amp;" für x in die Funktionsgleichung."</f>
        <v>Einsetzen von 3 für x in die Funktionsgleichung.</v>
      </c>
    </row>
    <row r="11" spans="1:8" ht="12.75">
      <c r="A11" s="4" t="s">
        <v>38</v>
      </c>
      <c r="E11" s="2"/>
      <c r="H11" t="str">
        <f>"=&gt; y = "&amp;Tabelle1!C6&amp;" · "&amp;VLOOKUP(E15,Tabelle1!$A$9:$C$17,2,FALSE)&amp;" "&amp;Tabelle1!E3&amp;" = "&amp;VLOOKUP(E15,Tabelle1!$A$9:$C$17,3,FALSE)&amp;" "</f>
        <v>=&gt; y = 2 · 3 - 2 = 4 </v>
      </c>
    </row>
    <row r="12" spans="1:8" ht="12.75">
      <c r="A12" t="str">
        <f>"linearen Funktion "&amp;Tabelle1!B21&amp;" an."</f>
        <v>linearen Funktion y = 2x-2 an.</v>
      </c>
      <c r="E12" s="2"/>
      <c r="H12" t="str">
        <f>"=&gt; P ("&amp;VLOOKUP(E15,Tabelle1!$A$9:$C$17,2,FALSE)&amp;"|"&amp;VLOOKUP(E15,Tabelle1!$A$9:$C$17,3,FALSE)&amp;")"</f>
        <v>=&gt; P (3|4)</v>
      </c>
    </row>
    <row r="13" ht="12.75">
      <c r="E13" s="2"/>
    </row>
    <row r="14" spans="1:8" ht="12.75">
      <c r="A14" t="s">
        <v>34</v>
      </c>
      <c r="B14" t="str">
        <f>"P ("&amp;VLOOKUP(E15,Tabelle1!$A$9:$C$17,2,FALSE)&amp;"|___)"</f>
        <v>P (3|___)</v>
      </c>
      <c r="E14" s="2"/>
      <c r="G14" s="4" t="s">
        <v>36</v>
      </c>
      <c r="H14" t="str">
        <f>"Einsetzen von "&amp;VLOOKUP(E17,Tabelle1!$A$9:$C$17,3,FALSE)&amp;" für y in die Funktionsgleichung. "</f>
        <v>Einsetzen von 8 für y in die Funktionsgleichung. </v>
      </c>
    </row>
    <row r="15" spans="1:9" ht="12.75">
      <c r="A15" s="8"/>
      <c r="E15" s="11">
        <v>1</v>
      </c>
      <c r="H15" s="4" t="str">
        <f>"=&gt; "&amp;VLOOKUP(E17,Tabelle1!$A$9:$C$17,3,FALSE)&amp;" = "&amp;Tabelle1!C6&amp;"x "&amp;Tabelle1!E3</f>
        <v>=&gt; 8 = 2x - 2</v>
      </c>
      <c r="I15" s="4" t="str">
        <f>"| "&amp;Tabelle1!F3</f>
        <v>| + 2</v>
      </c>
    </row>
    <row r="16" spans="1:9" ht="12.75">
      <c r="A16" s="4" t="s">
        <v>36</v>
      </c>
      <c r="B16" t="str">
        <f>"Q (___|"&amp;VLOOKUP(E17,Tabelle1!$A$9:$C$17,3,FALSE)&amp;")"</f>
        <v>Q (___|8)</v>
      </c>
      <c r="E16" s="11"/>
      <c r="H16" s="4" t="str">
        <f>"=&gt; "&amp;VLOOKUP(E17,Tabelle1!$A$9:$C$17,3,FALSE)-Tabelle1!C3&amp;" = "&amp;Tabelle1!C6&amp;"x "</f>
        <v>=&gt; 10 = 2x </v>
      </c>
      <c r="I16" t="str">
        <f>"| :"&amp;Tabelle1!E6</f>
        <v>| :2</v>
      </c>
    </row>
    <row r="17" spans="5:8" ht="12.75">
      <c r="E17" s="11">
        <v>2</v>
      </c>
      <c r="H17" t="str">
        <f>"=&gt; x = "&amp;VLOOKUP(E17,Tabelle1!$A$9:$C$17,2,FALSE)&amp;" "</f>
        <v>=&gt; x = 5 </v>
      </c>
    </row>
    <row r="18" spans="5:8" ht="12.75">
      <c r="E18" s="2"/>
      <c r="H18" t="str">
        <f>"=&gt; Q ("&amp;VLOOKUP(E17,Tabelle1!$A$9:$C$17,2,FALSE)&amp;"|"&amp;VLOOKUP(E17,Tabelle1!$A$9:$C$17,3,FALSE)&amp;")"</f>
        <v>=&gt; Q (5|8)</v>
      </c>
    </row>
    <row r="19" spans="1:9" ht="6.75" customHeight="1">
      <c r="A19" s="12"/>
      <c r="B19" s="12"/>
      <c r="C19" s="12"/>
      <c r="D19" s="12"/>
      <c r="E19" s="13"/>
      <c r="F19" s="12"/>
      <c r="G19" s="14"/>
      <c r="H19" s="12"/>
      <c r="I19" s="12"/>
    </row>
    <row r="20" spans="1:5" ht="6.75" customHeight="1">
      <c r="A20" s="8"/>
      <c r="E20" s="2"/>
    </row>
    <row r="21" spans="1:7" ht="12.75">
      <c r="A21" s="1" t="s">
        <v>23</v>
      </c>
      <c r="E21" s="2"/>
      <c r="G21" s="1"/>
    </row>
    <row r="22" spans="1:7" ht="12.75">
      <c r="A22" s="4" t="s">
        <v>7</v>
      </c>
      <c r="E22" s="2"/>
      <c r="F22" s="3"/>
      <c r="G22" s="7" t="s">
        <v>17</v>
      </c>
    </row>
    <row r="23" spans="1:8" ht="12.75">
      <c r="A23" t="str">
        <f>"die Punkte "&amp;Daten!G7&amp;" und "&amp;Daten!G8&amp;"."</f>
        <v>die Punkte P (-1|0) und Q (2|13,5).</v>
      </c>
      <c r="E23" s="2"/>
      <c r="F23" s="3"/>
      <c r="G23" t="s">
        <v>18</v>
      </c>
      <c r="H23" s="6" t="s">
        <v>19</v>
      </c>
    </row>
    <row r="24" spans="1:8" ht="12.75">
      <c r="A24" t="s">
        <v>8</v>
      </c>
      <c r="E24" s="2"/>
      <c r="F24" s="3"/>
      <c r="H24" t="str">
        <f>"= ("&amp;Daten!D8&amp;" - "&amp;Daten!J7&amp;") : ("&amp;Daten!C8&amp;" - "&amp;Daten!I7&amp;")"</f>
        <v>= (13,5 - 0) : (2 - (-1))</v>
      </c>
    </row>
    <row r="25" spans="5:8" ht="12.75">
      <c r="E25" s="2"/>
      <c r="F25" s="3"/>
      <c r="H25" t="str">
        <f>"= "&amp;Daten!D9&amp;" : "&amp;Daten!C9</f>
        <v>= 13,5 : 3</v>
      </c>
    </row>
    <row r="26" spans="5:8" ht="12.75">
      <c r="E26" s="2"/>
      <c r="F26" s="3"/>
      <c r="H26" t="str">
        <f>"= "&amp;Daten!G3</f>
        <v>= 4,5</v>
      </c>
    </row>
    <row r="27" spans="5:6" ht="12.75">
      <c r="E27" s="2"/>
      <c r="F27" s="3"/>
    </row>
    <row r="28" spans="5:8" ht="12.75">
      <c r="E28" s="2"/>
      <c r="F28" s="3"/>
      <c r="G28" t="s">
        <v>20</v>
      </c>
      <c r="H28" t="str">
        <f>Daten!J3</f>
        <v>4,5x + b</v>
      </c>
    </row>
    <row r="29" spans="5:6" ht="12.75">
      <c r="E29" s="2"/>
      <c r="F29" s="3"/>
    </row>
    <row r="30" spans="5:7" ht="12.75">
      <c r="E30" s="2"/>
      <c r="F30" s="3"/>
      <c r="G30" s="7" t="s">
        <v>21</v>
      </c>
    </row>
    <row r="31" spans="5:7" ht="12.75">
      <c r="E31" s="2"/>
      <c r="F31" s="3"/>
      <c r="G31" t="str">
        <f>Daten!$D$7&amp;" = "&amp;Daten!$G$4&amp;"·"&amp;Daten!I7&amp;" + b"</f>
        <v>0 = 4,5·(-1) + b</v>
      </c>
    </row>
    <row r="32" spans="5:9" ht="12.75">
      <c r="E32" s="2"/>
      <c r="F32" s="3"/>
      <c r="G32" t="str">
        <f>Daten!$D$7&amp;" = "&amp;Daten!L7&amp;" + b"</f>
        <v>0 = -4,5 + b</v>
      </c>
      <c r="I32" t="str">
        <f>IF(Daten!L7&lt;0,"| +"&amp;-Daten!L7,"| -"&amp;Daten!L7)</f>
        <v>| +4,5</v>
      </c>
    </row>
    <row r="33" spans="5:7" ht="12.75">
      <c r="E33" s="2"/>
      <c r="F33" s="3"/>
      <c r="G33" t="str">
        <f>Daten!I3&amp;" = b"</f>
        <v>4,5 = b</v>
      </c>
    </row>
    <row r="34" spans="5:6" ht="12.75">
      <c r="E34" s="2"/>
      <c r="F34" s="3"/>
    </row>
    <row r="35" spans="5:7" ht="12.75">
      <c r="E35" s="2"/>
      <c r="F35" s="3"/>
      <c r="G35" s="1" t="str">
        <f>"y = "&amp;Daten!J4</f>
        <v>y = 4,5x + 4,5</v>
      </c>
    </row>
    <row r="36" spans="1:9" ht="6.75" customHeight="1">
      <c r="A36" s="12"/>
      <c r="B36" s="12"/>
      <c r="C36" s="12"/>
      <c r="D36" s="12"/>
      <c r="E36" s="13"/>
      <c r="F36" s="12"/>
      <c r="G36" s="14"/>
      <c r="H36" s="12"/>
      <c r="I36" s="12"/>
    </row>
    <row r="37" spans="1:5" ht="6.75" customHeight="1">
      <c r="A37" s="8"/>
      <c r="E37" s="2"/>
    </row>
    <row r="38" spans="1:7" ht="12.75">
      <c r="A38" s="1" t="s">
        <v>39</v>
      </c>
      <c r="E38" s="2"/>
      <c r="G38" t="str">
        <f>"=&gt; y ="&amp;Daten!J13</f>
        <v>=&gt; y =-0,5x + b</v>
      </c>
    </row>
    <row r="39" spans="1:5" ht="12.75">
      <c r="A39" s="4" t="str">
        <f>"Eine lineare Funktion mit der Steigung m = "&amp;Daten!G13</f>
        <v>Eine lineare Funktion mit der Steigung m = -0,5</v>
      </c>
      <c r="E39" s="2"/>
    </row>
    <row r="40" spans="1:7" ht="12.75">
      <c r="A40" t="str">
        <f>"geht durch den Punkt "&amp;Daten!G17&amp;"."</f>
        <v>geht durch den Punkt P (-2|3,5).</v>
      </c>
      <c r="E40" s="2"/>
      <c r="G40" s="7" t="s">
        <v>21</v>
      </c>
    </row>
    <row r="41" spans="1:7" ht="12.75">
      <c r="A41" s="5" t="s">
        <v>8</v>
      </c>
      <c r="B41" s="5"/>
      <c r="C41" s="5"/>
      <c r="D41" s="5"/>
      <c r="E41" s="2"/>
      <c r="G41" t="str">
        <f>Daten!$D$17&amp;" = "&amp;Daten!$G$13&amp;"·"&amp;Daten!$I$17&amp;" + b"</f>
        <v>3,5 = -0,5·(-2) + b</v>
      </c>
    </row>
    <row r="42" spans="5:9" ht="12.75">
      <c r="E42" s="2"/>
      <c r="G42" t="str">
        <f>Daten!$D$17&amp;" = "&amp;Daten!L17&amp;" + b"</f>
        <v>3,5 = 1 + b</v>
      </c>
      <c r="I42" t="str">
        <f>IF(Daten!L17&lt;0,"| +"&amp;-Daten!L17,"| -"&amp;Daten!L17)</f>
        <v>| -1</v>
      </c>
    </row>
    <row r="43" spans="1:7" ht="12.75">
      <c r="A43" s="5"/>
      <c r="B43" s="5"/>
      <c r="C43" s="5"/>
      <c r="D43" s="5"/>
      <c r="E43" s="2"/>
      <c r="G43" t="str">
        <f>Daten!I13&amp;" = b"</f>
        <v>2,5 = b</v>
      </c>
    </row>
    <row r="44" ht="12.75">
      <c r="E44" s="2"/>
    </row>
    <row r="45" spans="1:7" ht="12.75">
      <c r="A45" s="5"/>
      <c r="B45" s="5"/>
      <c r="C45" s="5"/>
      <c r="D45" s="5"/>
      <c r="E45" s="2"/>
      <c r="G45" s="1" t="str">
        <f>"y = "&amp;Daten!J14</f>
        <v>y = -0,5x + 2,5</v>
      </c>
    </row>
    <row r="46" spans="1:9" ht="6.75" customHeight="1">
      <c r="A46" s="12"/>
      <c r="B46" s="12"/>
      <c r="C46" s="12"/>
      <c r="D46" s="12"/>
      <c r="E46" s="13"/>
      <c r="F46" s="12"/>
      <c r="G46" s="14"/>
      <c r="H46" s="12"/>
      <c r="I46" s="12"/>
    </row>
    <row r="47" spans="1:5" ht="6.75" customHeight="1">
      <c r="A47" s="8"/>
      <c r="E47" s="2"/>
    </row>
    <row r="48" spans="1:7" ht="12.75">
      <c r="A48" s="1" t="s">
        <v>40</v>
      </c>
      <c r="E48" s="2"/>
      <c r="G48" s="7" t="s">
        <v>24</v>
      </c>
    </row>
    <row r="49" spans="1:7" ht="12.75">
      <c r="A49" t="s">
        <v>22</v>
      </c>
      <c r="E49" s="2"/>
      <c r="G49" t="str">
        <f>"Setze y = 0 in y = "&amp;Daten!$J$24</f>
        <v>Setze y = 0 in y = 1x + 4,5</v>
      </c>
    </row>
    <row r="50" spans="1:5" ht="12.75">
      <c r="A50" t="str">
        <f>"y = "&amp;Daten!J24&amp;" mit den Koordinatenachsen."</f>
        <v>y = 1x + 4,5 mit den Koordinatenachsen.</v>
      </c>
      <c r="E50" s="2"/>
    </row>
    <row r="51" spans="5:9" ht="12.75">
      <c r="E51" s="2"/>
      <c r="G51" t="str">
        <f>"0 = "&amp;Daten!J24</f>
        <v>0 = 1x + 4,5</v>
      </c>
      <c r="I51" t="str">
        <f>IF(Daten!I24&lt;0,"| +"&amp;-Daten!I24,"| -"&amp;Daten!I24)</f>
        <v>| -4,5</v>
      </c>
    </row>
    <row r="52" spans="5:9" ht="12.75">
      <c r="E52" s="2"/>
      <c r="G52" t="str">
        <f>-Daten!I24&amp;" = "&amp;Daten!G24&amp;"x"</f>
        <v>-4,5 = 1x</v>
      </c>
      <c r="I52" t="str">
        <f>IF(Daten!G24&lt;0,"| :("&amp;Daten!G24&amp;")","| :"&amp;Daten!G24)</f>
        <v>| :1</v>
      </c>
    </row>
    <row r="53" spans="5:7" ht="12.75">
      <c r="E53" s="2"/>
      <c r="G53" t="str">
        <f>-Daten!I24/Daten!G24&amp;" = x"</f>
        <v>-4,5 = x</v>
      </c>
    </row>
    <row r="54" ht="12.75">
      <c r="E54" s="2"/>
    </row>
    <row r="55" spans="5:7" ht="12.75">
      <c r="E55" s="2"/>
      <c r="G55" s="1" t="str">
        <f>"Nullstelle:"&amp;"  ("&amp;-Daten!I24/Daten!G24&amp;"|0)"</f>
        <v>Nullstelle:  (-4,5|0)</v>
      </c>
    </row>
    <row r="56" spans="5:7" ht="12.75">
      <c r="E56" s="2"/>
      <c r="G56" s="1"/>
    </row>
    <row r="57" spans="5:7" ht="12.75">
      <c r="E57" s="2"/>
      <c r="G57" s="7" t="s">
        <v>25</v>
      </c>
    </row>
    <row r="58" spans="5:7" ht="12.75">
      <c r="E58" s="2"/>
      <c r="G58" t="str">
        <f>"Setze x = 0 in y = "&amp;Daten!$J$24</f>
        <v>Setze x = 0 in y = 1x + 4,5</v>
      </c>
    </row>
    <row r="59" ht="12.75">
      <c r="E59" s="2"/>
    </row>
    <row r="60" spans="5:7" ht="12.75">
      <c r="E60" s="2"/>
      <c r="G60" t="str">
        <f>"y = "&amp;Daten!G23&amp;"·0"&amp;Daten!K24&amp;Daten!I24</f>
        <v>y = 1·0 + 4,5</v>
      </c>
    </row>
    <row r="61" spans="5:7" ht="12.75">
      <c r="E61" s="2"/>
      <c r="G61" t="str">
        <f>"y = "&amp;Daten!I24</f>
        <v>y = 4,5</v>
      </c>
    </row>
    <row r="62" ht="12.75">
      <c r="E62" s="2"/>
    </row>
    <row r="63" spans="5:7" ht="12.75">
      <c r="E63" s="2"/>
      <c r="G63" s="1" t="str">
        <f>"y-Achsenabschnitt: "&amp;" (0|"&amp;Daten!I23&amp;")"</f>
        <v>y-Achsenabschnitt:  (0|4,5)</v>
      </c>
    </row>
  </sheetData>
  <sheetProtection/>
  <mergeCells count="2">
    <mergeCell ref="K4:L4"/>
    <mergeCell ref="K5:L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3.140625" style="0" customWidth="1"/>
    <col min="6" max="6" width="3.140625" style="0" bestFit="1" customWidth="1"/>
  </cols>
  <sheetData>
    <row r="2" ht="12.75">
      <c r="A2" t="s">
        <v>9</v>
      </c>
    </row>
    <row r="3" spans="1:10" ht="12.75">
      <c r="A3" t="s">
        <v>10</v>
      </c>
      <c r="B3">
        <f ca="1">ROUND(RAND()*20-10,0)/2</f>
        <v>4.5</v>
      </c>
      <c r="C3">
        <f>IF(B3=0,1,B3)</f>
        <v>4.5</v>
      </c>
      <c r="F3" t="s">
        <v>12</v>
      </c>
      <c r="G3">
        <f>C3</f>
        <v>4.5</v>
      </c>
      <c r="H3" t="s">
        <v>13</v>
      </c>
      <c r="I3">
        <f>C4</f>
        <v>4.5</v>
      </c>
      <c r="J3" t="str">
        <f>G4&amp;"x + b"</f>
        <v>4,5x + b</v>
      </c>
    </row>
    <row r="4" spans="1:11" ht="12.75">
      <c r="A4" t="s">
        <v>11</v>
      </c>
      <c r="B4">
        <f ca="1">ROUND(RAND()*20-10,0)/2</f>
        <v>4.5</v>
      </c>
      <c r="C4">
        <f>IF(B4=0,1,B4)</f>
        <v>4.5</v>
      </c>
      <c r="G4">
        <f>G3</f>
        <v>4.5</v>
      </c>
      <c r="H4" t="str">
        <f>IF(I3&lt;0,"x ","x + ")</f>
        <v>x + </v>
      </c>
      <c r="I4">
        <f>I3</f>
        <v>4.5</v>
      </c>
      <c r="J4" t="str">
        <f>$G$4&amp;$H$4&amp;$I$4</f>
        <v>4,5x + 4,5</v>
      </c>
      <c r="K4" t="str">
        <f>IF(I3&lt;0," "," + ")</f>
        <v> + </v>
      </c>
    </row>
    <row r="6" spans="3:4" ht="12.75">
      <c r="C6" t="s">
        <v>3</v>
      </c>
      <c r="D6" t="s">
        <v>16</v>
      </c>
    </row>
    <row r="7" spans="1:12" ht="12.75">
      <c r="A7" t="s">
        <v>14</v>
      </c>
      <c r="B7">
        <f ca="1">ROUND(RAND()*10-5,0)</f>
        <v>-1</v>
      </c>
      <c r="C7">
        <f>IF(B7=0,1,B7)</f>
        <v>-1</v>
      </c>
      <c r="D7">
        <f>C7*$G$3+$I$3</f>
        <v>0</v>
      </c>
      <c r="G7" t="str">
        <f>"P ("&amp;C7&amp;"|"&amp;D7&amp;")"</f>
        <v>P (-1|0)</v>
      </c>
      <c r="I7" t="str">
        <f>IF(C7&lt;0,"("&amp;C7&amp;")",C7)</f>
        <v>(-1)</v>
      </c>
      <c r="J7">
        <f>IF(D7&lt;0,"("&amp;D7&amp;")",D7)</f>
        <v>0</v>
      </c>
      <c r="L7">
        <f>C7*G4</f>
        <v>-4.5</v>
      </c>
    </row>
    <row r="8" spans="1:7" ht="12.75">
      <c r="A8" t="s">
        <v>15</v>
      </c>
      <c r="B8">
        <f ca="1">ROUND(RAND()*10-5,0)</f>
        <v>2</v>
      </c>
      <c r="C8">
        <f>IF(B8=C7,B8+1,B8)</f>
        <v>2</v>
      </c>
      <c r="D8">
        <f>C8*$G$3+$I$3</f>
        <v>13.5</v>
      </c>
      <c r="G8" t="str">
        <f>"Q ("&amp;C8&amp;"|"&amp;D8&amp;")"</f>
        <v>Q (2|13,5)</v>
      </c>
    </row>
    <row r="9" spans="2:5" ht="12.75">
      <c r="B9">
        <f>C8-C7</f>
        <v>3</v>
      </c>
      <c r="C9">
        <f>IF(B9&lt;0,"("&amp;B9&amp;")",B9)</f>
        <v>3</v>
      </c>
      <c r="D9">
        <f>IF(E9&lt;0,"("&amp;E9&amp;")",E9)</f>
        <v>13.5</v>
      </c>
      <c r="E9">
        <f>D8-D7</f>
        <v>13.5</v>
      </c>
    </row>
    <row r="12" ht="12.75">
      <c r="A12" t="s">
        <v>9</v>
      </c>
    </row>
    <row r="13" spans="1:10" ht="12.75">
      <c r="A13" t="s">
        <v>10</v>
      </c>
      <c r="B13">
        <f ca="1">ROUND(RAND()*20-10,0)/2</f>
        <v>-0.5</v>
      </c>
      <c r="C13">
        <f>IF(B13=0,1,B13)</f>
        <v>-0.5</v>
      </c>
      <c r="F13" t="s">
        <v>12</v>
      </c>
      <c r="G13">
        <f>C13</f>
        <v>-0.5</v>
      </c>
      <c r="H13" t="s">
        <v>13</v>
      </c>
      <c r="I13">
        <f>C14</f>
        <v>2.5</v>
      </c>
      <c r="J13" t="str">
        <f>G14&amp;"x + b"</f>
        <v>-0,5x + b</v>
      </c>
    </row>
    <row r="14" spans="1:11" ht="12.75">
      <c r="A14" t="s">
        <v>11</v>
      </c>
      <c r="B14">
        <f ca="1">ROUND(RAND()*20-10,0)/2</f>
        <v>2.5</v>
      </c>
      <c r="C14">
        <f>IF(B14=0,1,B14)</f>
        <v>2.5</v>
      </c>
      <c r="G14">
        <f>G13</f>
        <v>-0.5</v>
      </c>
      <c r="H14" t="str">
        <f>IF(I13&lt;0,"x ","x + ")</f>
        <v>x + </v>
      </c>
      <c r="I14">
        <f>I13</f>
        <v>2.5</v>
      </c>
      <c r="J14" t="str">
        <f>$G$14&amp;$H$14&amp;$I$14</f>
        <v>-0,5x + 2,5</v>
      </c>
      <c r="K14" t="str">
        <f>IF(I13&lt;0," "," + ")</f>
        <v> + </v>
      </c>
    </row>
    <row r="16" spans="3:4" ht="12.75">
      <c r="C16" t="s">
        <v>3</v>
      </c>
      <c r="D16" t="s">
        <v>16</v>
      </c>
    </row>
    <row r="17" spans="1:12" ht="12.75">
      <c r="A17" t="s">
        <v>14</v>
      </c>
      <c r="B17">
        <f ca="1">ROUND(RAND()*10-5,0)</f>
        <v>-2</v>
      </c>
      <c r="C17">
        <f>IF(B17=0,1,B17)</f>
        <v>-2</v>
      </c>
      <c r="D17">
        <f>C17*$G$13+$I$13</f>
        <v>3.5</v>
      </c>
      <c r="G17" t="str">
        <f>"P ("&amp;C17&amp;"|"&amp;D17&amp;")"</f>
        <v>P (-2|3,5)</v>
      </c>
      <c r="I17" t="str">
        <f>IF(C17&lt;0,"("&amp;C17&amp;")",C17)</f>
        <v>(-2)</v>
      </c>
      <c r="J17">
        <f>IF(D17&lt;0,"("&amp;D17&amp;")",D17)</f>
        <v>3.5</v>
      </c>
      <c r="L17">
        <f>C17*G14</f>
        <v>1</v>
      </c>
    </row>
    <row r="18" spans="1:7" ht="12.75">
      <c r="A18" t="s">
        <v>15</v>
      </c>
      <c r="B18">
        <f ca="1">ROUND(RAND()*10-5,0)</f>
        <v>-4</v>
      </c>
      <c r="C18">
        <f>IF(B18=C17,B18+1,B18)</f>
        <v>-4</v>
      </c>
      <c r="D18">
        <f>C18*$G$13+$I$13</f>
        <v>4.5</v>
      </c>
      <c r="G18" t="str">
        <f>"Q ("&amp;C18&amp;"|"&amp;D18&amp;")"</f>
        <v>Q (-4|4,5)</v>
      </c>
    </row>
    <row r="19" spans="3:4" ht="12.75">
      <c r="C19">
        <f>C18-C17</f>
        <v>-2</v>
      </c>
      <c r="D19">
        <f>D18-D17</f>
        <v>1</v>
      </c>
    </row>
    <row r="22" ht="12.75">
      <c r="A22" t="s">
        <v>9</v>
      </c>
    </row>
    <row r="23" spans="1:10" ht="12.75">
      <c r="A23" t="s">
        <v>10</v>
      </c>
      <c r="B23">
        <f ca="1">ROUND(RAND()*10-5,0)</f>
        <v>0</v>
      </c>
      <c r="C23">
        <f>IF(B23=0,1,IF(B23=3,B23+1,IF(B23=-3,B23+1,B23)))</f>
        <v>1</v>
      </c>
      <c r="F23" t="s">
        <v>12</v>
      </c>
      <c r="G23">
        <f>C23</f>
        <v>1</v>
      </c>
      <c r="H23" t="s">
        <v>13</v>
      </c>
      <c r="I23">
        <f>C24</f>
        <v>4.5</v>
      </c>
      <c r="J23" t="str">
        <f>G24&amp;"x + b"</f>
        <v>1x + b</v>
      </c>
    </row>
    <row r="24" spans="1:11" ht="12.75">
      <c r="A24" t="s">
        <v>11</v>
      </c>
      <c r="B24">
        <f ca="1">ROUND(RAND()*20-10,0)/2</f>
        <v>4.5</v>
      </c>
      <c r="C24">
        <f>IF(B24=0,1,B24)</f>
        <v>4.5</v>
      </c>
      <c r="G24">
        <f>G23</f>
        <v>1</v>
      </c>
      <c r="H24" t="str">
        <f>IF(I23&lt;0,"x ","x + ")</f>
        <v>x + </v>
      </c>
      <c r="I24">
        <f>I23</f>
        <v>4.5</v>
      </c>
      <c r="J24" t="str">
        <f>$G$24&amp;$H$24&amp;$I$24</f>
        <v>1x + 4,5</v>
      </c>
      <c r="K24" t="str">
        <f>IF(I23&lt;0," "," + ")</f>
        <v> + </v>
      </c>
    </row>
    <row r="26" spans="3:4" ht="12.75">
      <c r="C26" t="s">
        <v>3</v>
      </c>
      <c r="D26" t="s">
        <v>16</v>
      </c>
    </row>
    <row r="27" spans="1:12" ht="12.75">
      <c r="A27" t="s">
        <v>14</v>
      </c>
      <c r="B27">
        <f ca="1">ROUND(RAND()*10-5,0)</f>
        <v>-2</v>
      </c>
      <c r="C27">
        <f>IF(B27=0,1,B27)</f>
        <v>-2</v>
      </c>
      <c r="D27">
        <f>C27*$G$23+$I$23</f>
        <v>2.5</v>
      </c>
      <c r="G27" t="str">
        <f>"P ("&amp;C27&amp;"|"&amp;D27&amp;")"</f>
        <v>P (-2|2,5)</v>
      </c>
      <c r="I27" t="str">
        <f>IF(C27&lt;0,"("&amp;C27&amp;")",C27)</f>
        <v>(-2)</v>
      </c>
      <c r="J27">
        <f>IF(D27&lt;0,"("&amp;D27&amp;")",D27)</f>
        <v>2.5</v>
      </c>
      <c r="L27">
        <f>C27*G24</f>
        <v>-2</v>
      </c>
    </row>
    <row r="28" spans="1:7" ht="12.75">
      <c r="A28" t="s">
        <v>15</v>
      </c>
      <c r="B28">
        <f ca="1">ROUND(RAND()*10-5,0)</f>
        <v>2</v>
      </c>
      <c r="C28">
        <f>IF(B28=C27,B28+1,B28)</f>
        <v>2</v>
      </c>
      <c r="D28">
        <f>C28*$G$23+$I$23</f>
        <v>6.5</v>
      </c>
      <c r="G28" t="str">
        <f>"Q ("&amp;C28&amp;"|"&amp;D28&amp;")"</f>
        <v>Q (2|6,5)</v>
      </c>
    </row>
    <row r="29" spans="3:4" ht="12.75">
      <c r="C29">
        <f>C28-C27</f>
        <v>4</v>
      </c>
      <c r="D29">
        <f>D28-D27</f>
        <v>4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3.140625" style="0" customWidth="1"/>
    <col min="6" max="6" width="8.421875" style="0" bestFit="1" customWidth="1"/>
  </cols>
  <sheetData>
    <row r="2" ht="12.75">
      <c r="C2" s="4">
        <f ca="1">ROUND(RAND()*10,0)-5</f>
        <v>-2</v>
      </c>
    </row>
    <row r="3" spans="2:6" ht="12.75">
      <c r="B3" t="s">
        <v>26</v>
      </c>
      <c r="C3">
        <f>IF(C2=0,1,C2)</f>
        <v>-2</v>
      </c>
      <c r="E3" t="str">
        <f>IF(C3&gt;0,"+ "&amp;C3,"- "&amp;ABS(C3))</f>
        <v>- 2</v>
      </c>
      <c r="F3" t="str">
        <f>IF(C3&lt;0,"+ "&amp;ABS(C3),"- "&amp;ABS(C3))</f>
        <v>+ 2</v>
      </c>
    </row>
    <row r="5" ht="12.75">
      <c r="C5" s="4">
        <f ca="1">ROUND(RAND()*6,0)-3</f>
        <v>2</v>
      </c>
    </row>
    <row r="6" spans="2:5" ht="12.75">
      <c r="B6" t="s">
        <v>27</v>
      </c>
      <c r="C6">
        <f>IF(OR(C5=0,C5=1),2,C5)</f>
        <v>2</v>
      </c>
      <c r="E6">
        <f>IF(C6&gt;0,C6,"(-"&amp;ABS(C6)&amp;")")</f>
        <v>2</v>
      </c>
    </row>
    <row r="8" ht="12.75">
      <c r="C8" t="s">
        <v>16</v>
      </c>
    </row>
    <row r="9" spans="1:4" ht="12.75">
      <c r="A9">
        <f>_xlfn.RANK.EQ(D9,$D$9:$D$17)</f>
        <v>7</v>
      </c>
      <c r="B9">
        <v>0</v>
      </c>
      <c r="C9">
        <f>B9*$C$6+$C$3</f>
        <v>-2</v>
      </c>
      <c r="D9">
        <f ca="1">RAND()</f>
        <v>0.6036366482060435</v>
      </c>
    </row>
    <row r="10" spans="1:4" ht="12.75">
      <c r="A10">
        <f aca="true" t="shared" si="0" ref="A10:A17">_xlfn.RANK.EQ(D10,$D$9:$D$17)</f>
        <v>9</v>
      </c>
      <c r="B10">
        <v>1</v>
      </c>
      <c r="C10">
        <f aca="true" t="shared" si="1" ref="C10:C17">B10*$C$6+$C$3</f>
        <v>0</v>
      </c>
      <c r="D10">
        <f aca="true" ca="1" t="shared" si="2" ref="D10:D17">RAND()</f>
        <v>0.20637983454483644</v>
      </c>
    </row>
    <row r="11" spans="1:4" ht="12.75">
      <c r="A11">
        <f t="shared" si="0"/>
        <v>6</v>
      </c>
      <c r="B11">
        <v>2</v>
      </c>
      <c r="C11">
        <f t="shared" si="1"/>
        <v>2</v>
      </c>
      <c r="D11">
        <f ca="1" t="shared" si="2"/>
        <v>0.6791877462192754</v>
      </c>
    </row>
    <row r="12" spans="1:4" ht="12.75">
      <c r="A12">
        <f t="shared" si="0"/>
        <v>1</v>
      </c>
      <c r="B12">
        <v>3</v>
      </c>
      <c r="C12">
        <f t="shared" si="1"/>
        <v>4</v>
      </c>
      <c r="D12">
        <f ca="1" t="shared" si="2"/>
        <v>0.9308059433687047</v>
      </c>
    </row>
    <row r="13" spans="1:4" ht="12.75">
      <c r="A13">
        <f t="shared" si="0"/>
        <v>4</v>
      </c>
      <c r="B13">
        <v>4</v>
      </c>
      <c r="C13">
        <f t="shared" si="1"/>
        <v>6</v>
      </c>
      <c r="D13">
        <f ca="1" t="shared" si="2"/>
        <v>0.7780590122911715</v>
      </c>
    </row>
    <row r="14" spans="1:4" ht="12.75">
      <c r="A14">
        <f t="shared" si="0"/>
        <v>2</v>
      </c>
      <c r="B14">
        <v>5</v>
      </c>
      <c r="C14">
        <f t="shared" si="1"/>
        <v>8</v>
      </c>
      <c r="D14">
        <f ca="1" t="shared" si="2"/>
        <v>0.8463072311806058</v>
      </c>
    </row>
    <row r="15" spans="1:4" ht="12.75">
      <c r="A15">
        <f t="shared" si="0"/>
        <v>8</v>
      </c>
      <c r="B15">
        <v>6</v>
      </c>
      <c r="C15">
        <f t="shared" si="1"/>
        <v>10</v>
      </c>
      <c r="D15">
        <f ca="1" t="shared" si="2"/>
        <v>0.3010612170627267</v>
      </c>
    </row>
    <row r="16" spans="1:4" ht="12.75">
      <c r="A16">
        <f t="shared" si="0"/>
        <v>3</v>
      </c>
      <c r="B16">
        <v>7</v>
      </c>
      <c r="C16">
        <f t="shared" si="1"/>
        <v>12</v>
      </c>
      <c r="D16">
        <f ca="1" t="shared" si="2"/>
        <v>0.8294621350886493</v>
      </c>
    </row>
    <row r="17" spans="1:4" ht="12.75">
      <c r="A17">
        <f t="shared" si="0"/>
        <v>5</v>
      </c>
      <c r="B17">
        <v>8</v>
      </c>
      <c r="C17">
        <f t="shared" si="1"/>
        <v>14</v>
      </c>
      <c r="D17">
        <f ca="1" t="shared" si="2"/>
        <v>0.7456811832932299</v>
      </c>
    </row>
    <row r="20" spans="2:3" ht="12.75">
      <c r="B20" t="str">
        <f>"y = "&amp;C6&amp;"x"</f>
        <v>y = 2x</v>
      </c>
      <c r="C20">
        <f>IF(C3&lt;0,C3,"+ "&amp;C3)</f>
        <v>-2</v>
      </c>
    </row>
    <row r="21" ht="12.75">
      <c r="B21" t="str">
        <f>B20&amp;C20</f>
        <v>y = 2x-2</v>
      </c>
    </row>
    <row r="24" ht="12.75">
      <c r="C24" s="4">
        <f ca="1">ROUND(RAND()*10,0)-5</f>
        <v>-4</v>
      </c>
    </row>
    <row r="25" spans="2:3" ht="12.75">
      <c r="B25" t="s">
        <v>26</v>
      </c>
      <c r="C25">
        <f>IF(C24=0,1,C24)</f>
        <v>-4</v>
      </c>
    </row>
    <row r="27" ht="12.75">
      <c r="C27" s="4">
        <f ca="1">ROUND(RAND()*6,0)-3</f>
        <v>0</v>
      </c>
    </row>
    <row r="28" spans="2:8" ht="12.75">
      <c r="B28" t="s">
        <v>27</v>
      </c>
      <c r="C28">
        <f>IF(C27=0,1,C27)</f>
        <v>1</v>
      </c>
      <c r="H28">
        <f>IF(C28&lt;0,"("&amp;C28&amp;")",C28)</f>
        <v>1</v>
      </c>
    </row>
    <row r="31" spans="2:8" ht="12.75">
      <c r="B31" t="str">
        <f>"y = "&amp;C28&amp;"x"</f>
        <v>y = 1x</v>
      </c>
      <c r="C31">
        <f>IF(C25&lt;0,C25,"+ "&amp;C25)</f>
        <v>-4</v>
      </c>
      <c r="H31" t="str">
        <f>IF(C31&lt;0,"("&amp;C31&amp;")",C31)</f>
        <v>(-4)</v>
      </c>
    </row>
    <row r="32" ht="12.75">
      <c r="B32" t="str">
        <f>B31&amp;C31</f>
        <v>y = 1x-4</v>
      </c>
    </row>
    <row r="35" spans="1:3" ht="12.75">
      <c r="A35" s="10">
        <f ca="1">ROUND((RAND())*3+0.5,0)+2</f>
        <v>5</v>
      </c>
      <c r="B35" t="s">
        <v>3</v>
      </c>
      <c r="C35" t="s">
        <v>16</v>
      </c>
    </row>
    <row r="36" spans="1:6" ht="12.75">
      <c r="A36">
        <f ca="1">ROUND((RAND())*13-0.5,0)</f>
        <v>12</v>
      </c>
      <c r="B36">
        <v>-2</v>
      </c>
      <c r="C36">
        <f>B36*$C$28+$C$25</f>
        <v>-6</v>
      </c>
      <c r="D36" t="s">
        <v>28</v>
      </c>
      <c r="E36">
        <f>IF(F36=0,1,F36)</f>
        <v>4</v>
      </c>
      <c r="F36" s="4">
        <f ca="1">ROUND(RAND()*10,0)-5</f>
        <v>4</v>
      </c>
    </row>
    <row r="37" spans="1:6" ht="12.75">
      <c r="A37">
        <f>MOD(A36+$A$35,13)</f>
        <v>4</v>
      </c>
      <c r="B37">
        <v>-1</v>
      </c>
      <c r="C37">
        <f aca="true" t="shared" si="3" ref="C37:C42">B37*$C$28+$C$25</f>
        <v>-5</v>
      </c>
      <c r="D37" t="s">
        <v>28</v>
      </c>
      <c r="E37">
        <f aca="true" t="shared" si="4" ref="E37:E48">IF(F37=0,1,F37)</f>
        <v>-4</v>
      </c>
      <c r="F37" s="4">
        <f aca="true" ca="1" t="shared" si="5" ref="F37:F48">ROUND(RAND()*10,0)-5</f>
        <v>-4</v>
      </c>
    </row>
    <row r="38" spans="1:6" ht="12.75">
      <c r="A38">
        <f aca="true" t="shared" si="6" ref="A38:A48">MOD(A37+$A$35,13)</f>
        <v>9</v>
      </c>
      <c r="B38">
        <v>0</v>
      </c>
      <c r="C38">
        <f t="shared" si="3"/>
        <v>-4</v>
      </c>
      <c r="D38" t="s">
        <v>28</v>
      </c>
      <c r="E38">
        <f t="shared" si="4"/>
        <v>4</v>
      </c>
      <c r="F38" s="4">
        <f ca="1" t="shared" si="5"/>
        <v>4</v>
      </c>
    </row>
    <row r="39" spans="1:6" ht="12.75">
      <c r="A39">
        <f t="shared" si="6"/>
        <v>1</v>
      </c>
      <c r="B39">
        <v>1</v>
      </c>
      <c r="C39">
        <f t="shared" si="3"/>
        <v>-3</v>
      </c>
      <c r="D39" t="s">
        <v>28</v>
      </c>
      <c r="E39">
        <f t="shared" si="4"/>
        <v>3</v>
      </c>
      <c r="F39" s="4">
        <f ca="1" t="shared" si="5"/>
        <v>3</v>
      </c>
    </row>
    <row r="40" spans="1:6" ht="12.75">
      <c r="A40">
        <f t="shared" si="6"/>
        <v>6</v>
      </c>
      <c r="B40">
        <v>2</v>
      </c>
      <c r="C40">
        <f t="shared" si="3"/>
        <v>-2</v>
      </c>
      <c r="D40" t="s">
        <v>28</v>
      </c>
      <c r="E40">
        <f t="shared" si="4"/>
        <v>-2</v>
      </c>
      <c r="F40" s="4">
        <f ca="1" t="shared" si="5"/>
        <v>-2</v>
      </c>
    </row>
    <row r="41" spans="1:6" ht="12.75">
      <c r="A41">
        <f t="shared" si="6"/>
        <v>11</v>
      </c>
      <c r="B41">
        <v>3</v>
      </c>
      <c r="C41">
        <f t="shared" si="3"/>
        <v>-1</v>
      </c>
      <c r="D41" t="s">
        <v>28</v>
      </c>
      <c r="E41">
        <f t="shared" si="4"/>
        <v>5</v>
      </c>
      <c r="F41" s="4">
        <f ca="1" t="shared" si="5"/>
        <v>5</v>
      </c>
    </row>
    <row r="42" spans="1:6" ht="12.75">
      <c r="A42">
        <f t="shared" si="6"/>
        <v>3</v>
      </c>
      <c r="B42">
        <v>4</v>
      </c>
      <c r="C42">
        <f t="shared" si="3"/>
        <v>0</v>
      </c>
      <c r="D42" t="s">
        <v>28</v>
      </c>
      <c r="E42">
        <f t="shared" si="4"/>
        <v>4</v>
      </c>
      <c r="F42" s="4">
        <f ca="1" t="shared" si="5"/>
        <v>4</v>
      </c>
    </row>
    <row r="43" spans="1:6" ht="12.75">
      <c r="A43">
        <f t="shared" si="6"/>
        <v>8</v>
      </c>
      <c r="B43">
        <v>-2</v>
      </c>
      <c r="C43">
        <f>B43*$C$28+$C$25+E43</f>
        <v>-9</v>
      </c>
      <c r="D43" t="s">
        <v>29</v>
      </c>
      <c r="E43">
        <f t="shared" si="4"/>
        <v>-3</v>
      </c>
      <c r="F43" s="4">
        <f ca="1" t="shared" si="5"/>
        <v>-3</v>
      </c>
    </row>
    <row r="44" spans="1:6" ht="12.75">
      <c r="A44">
        <f t="shared" si="6"/>
        <v>0</v>
      </c>
      <c r="B44">
        <v>-1</v>
      </c>
      <c r="C44">
        <f>B44*$C$28+$C$25+E44</f>
        <v>-7</v>
      </c>
      <c r="D44" t="s">
        <v>29</v>
      </c>
      <c r="E44">
        <f t="shared" si="4"/>
        <v>-2</v>
      </c>
      <c r="F44" s="4">
        <f ca="1" t="shared" si="5"/>
        <v>-2</v>
      </c>
    </row>
    <row r="45" spans="1:6" ht="12.75">
      <c r="A45">
        <f t="shared" si="6"/>
        <v>5</v>
      </c>
      <c r="B45">
        <v>0</v>
      </c>
      <c r="C45">
        <f>B45*$C$28+$C$25+E45</f>
        <v>0</v>
      </c>
      <c r="D45" t="s">
        <v>29</v>
      </c>
      <c r="E45">
        <f t="shared" si="4"/>
        <v>4</v>
      </c>
      <c r="F45" s="4">
        <f ca="1" t="shared" si="5"/>
        <v>4</v>
      </c>
    </row>
    <row r="46" spans="1:6" ht="12.75">
      <c r="A46">
        <f t="shared" si="6"/>
        <v>10</v>
      </c>
      <c r="B46">
        <v>1</v>
      </c>
      <c r="C46">
        <f>B46*$C$28+$C$25+E46</f>
        <v>2</v>
      </c>
      <c r="D46" t="s">
        <v>29</v>
      </c>
      <c r="E46">
        <f t="shared" si="4"/>
        <v>5</v>
      </c>
      <c r="F46" s="4">
        <f ca="1" t="shared" si="5"/>
        <v>5</v>
      </c>
    </row>
    <row r="47" spans="1:6" ht="12.75">
      <c r="A47">
        <f t="shared" si="6"/>
        <v>2</v>
      </c>
      <c r="B47">
        <v>2</v>
      </c>
      <c r="C47">
        <f>B47*$C$28+$C$25+E47</f>
        <v>-4</v>
      </c>
      <c r="D47" t="s">
        <v>29</v>
      </c>
      <c r="E47">
        <f t="shared" si="4"/>
        <v>-2</v>
      </c>
      <c r="F47" s="4">
        <f ca="1" t="shared" si="5"/>
        <v>-2</v>
      </c>
    </row>
    <row r="48" spans="1:6" ht="12.75">
      <c r="A48">
        <f t="shared" si="6"/>
        <v>7</v>
      </c>
      <c r="B48">
        <v>3</v>
      </c>
      <c r="C48">
        <f>B48*$C$28+$C$25+E48</f>
        <v>3</v>
      </c>
      <c r="D48" t="s">
        <v>29</v>
      </c>
      <c r="E48">
        <f t="shared" si="4"/>
        <v>4</v>
      </c>
      <c r="F48" s="4">
        <f ca="1" t="shared" si="5"/>
        <v>4</v>
      </c>
    </row>
    <row r="49" ht="12.75">
      <c r="F49" s="4"/>
    </row>
    <row r="51" spans="1:9" ht="12.75">
      <c r="A51">
        <v>1</v>
      </c>
      <c r="B51">
        <f>VLOOKUP($A51,$A$36:$E$48,2,FALSE)</f>
        <v>1</v>
      </c>
      <c r="C51">
        <f>VLOOKUP($A51,$A$36:$E$48,3,FALSE)</f>
        <v>-3</v>
      </c>
      <c r="D51" t="str">
        <f>VLOOKUP($A51,$A$36:$E$48,4,FALSE)</f>
        <v>ja</v>
      </c>
      <c r="E51" t="str">
        <f>F51&amp;" ("&amp;B51&amp;"|"&amp;C51&amp;")"</f>
        <v>P (1|-3)</v>
      </c>
      <c r="F51" t="s">
        <v>30</v>
      </c>
      <c r="G51">
        <f aca="true" t="shared" si="7" ref="G51:H53">IF(B51&lt;0,"("&amp;B51&amp;")",B51)</f>
        <v>1</v>
      </c>
      <c r="H51" t="str">
        <f t="shared" si="7"/>
        <v>(-3)</v>
      </c>
      <c r="I51">
        <f>B51*$C$28+$C$25</f>
        <v>-3</v>
      </c>
    </row>
    <row r="52" spans="1:9" ht="12.75">
      <c r="A52">
        <v>2</v>
      </c>
      <c r="B52">
        <f>VLOOKUP($A52,$A$36:$E$48,2,FALSE)</f>
        <v>2</v>
      </c>
      <c r="C52">
        <f>VLOOKUP($A52,$A$36:$E$48,3,FALSE)</f>
        <v>-4</v>
      </c>
      <c r="D52" t="str">
        <f>VLOOKUP($A52,$A$36:$E$48,4,FALSE)</f>
        <v>nein</v>
      </c>
      <c r="E52" t="str">
        <f>F52&amp;" ("&amp;B52&amp;"|"&amp;C52&amp;")"</f>
        <v>Q (2|-4)</v>
      </c>
      <c r="F52" t="s">
        <v>31</v>
      </c>
      <c r="G52">
        <f t="shared" si="7"/>
        <v>2</v>
      </c>
      <c r="H52" t="str">
        <f t="shared" si="7"/>
        <v>(-4)</v>
      </c>
      <c r="I52">
        <f>B52*$C$28+$C$25</f>
        <v>-2</v>
      </c>
    </row>
    <row r="53" spans="1:9" ht="12.75">
      <c r="A53">
        <v>3</v>
      </c>
      <c r="B53">
        <f>VLOOKUP($A53,$A$36:$E$48,2,FALSE)</f>
        <v>4</v>
      </c>
      <c r="C53">
        <f>VLOOKUP($A53,$A$36:$E$48,3,FALSE)</f>
        <v>0</v>
      </c>
      <c r="D53" t="str">
        <f>VLOOKUP($A53,$A$36:$E$48,4,FALSE)</f>
        <v>ja</v>
      </c>
      <c r="E53" t="str">
        <f>F53&amp;" ("&amp;B53&amp;"|"&amp;C53&amp;")"</f>
        <v>R (4|0)</v>
      </c>
      <c r="F53" t="s">
        <v>32</v>
      </c>
      <c r="G53">
        <f t="shared" si="7"/>
        <v>4</v>
      </c>
      <c r="H53">
        <f t="shared" si="7"/>
        <v>0</v>
      </c>
      <c r="I53">
        <f>B53*$C$28+$C$25</f>
        <v>0</v>
      </c>
    </row>
    <row r="56" ht="12.75">
      <c r="C56" s="4">
        <f ca="1">ROUND(RAND()*10,0)-5</f>
        <v>4</v>
      </c>
    </row>
    <row r="57" spans="2:4" ht="12.75">
      <c r="B57" t="s">
        <v>26</v>
      </c>
      <c r="C57">
        <f>IF(AND(C60&lt;0,D57&lt;0),-D57,D57)</f>
        <v>4</v>
      </c>
      <c r="D57">
        <f>IF(C56=0,1,C56)</f>
        <v>4</v>
      </c>
    </row>
    <row r="59" ht="12.75">
      <c r="C59" s="4">
        <f ca="1">ROUND(RAND()*6,0)-3</f>
        <v>-2</v>
      </c>
    </row>
    <row r="60" spans="2:5" ht="12.75">
      <c r="B60" t="s">
        <v>27</v>
      </c>
      <c r="C60">
        <f>IF(C59=0,1,C59)</f>
        <v>-2</v>
      </c>
      <c r="D60">
        <f>IF(C60&lt;0,-C60,C60)</f>
        <v>2</v>
      </c>
      <c r="E60" t="str">
        <f>IF(C60&lt;0,"unten","oben")</f>
        <v>unten</v>
      </c>
    </row>
    <row r="63" spans="2:3" ht="12.75">
      <c r="B63" t="str">
        <f>"y = "&amp;C60&amp;"x"</f>
        <v>y = -2x</v>
      </c>
      <c r="C63" t="str">
        <f>IF(C57&lt;0,C57,"+ "&amp;C57)</f>
        <v>+ 4</v>
      </c>
    </row>
    <row r="64" ht="12.75">
      <c r="B64" t="str">
        <f>B63&amp;C63</f>
        <v>y = -2x+ 4</v>
      </c>
    </row>
    <row r="67" ht="12.75">
      <c r="C67" t="s">
        <v>16</v>
      </c>
    </row>
    <row r="68" spans="2:3" ht="12.75">
      <c r="B68">
        <v>0</v>
      </c>
      <c r="C68">
        <f aca="true" t="shared" si="8" ref="C68:C76">B68*$C$60+$C$57</f>
        <v>4</v>
      </c>
    </row>
    <row r="69" spans="2:3" ht="12.75">
      <c r="B69">
        <v>1</v>
      </c>
      <c r="C69">
        <f t="shared" si="8"/>
        <v>2</v>
      </c>
    </row>
    <row r="70" spans="2:3" ht="12.75">
      <c r="B70">
        <v>2</v>
      </c>
      <c r="C70">
        <f t="shared" si="8"/>
        <v>0</v>
      </c>
    </row>
    <row r="71" spans="2:3" ht="12.75">
      <c r="B71">
        <v>3</v>
      </c>
      <c r="C71">
        <f t="shared" si="8"/>
        <v>-2</v>
      </c>
    </row>
    <row r="72" spans="2:3" ht="12.75">
      <c r="B72">
        <v>4</v>
      </c>
      <c r="C72">
        <f t="shared" si="8"/>
        <v>-4</v>
      </c>
    </row>
    <row r="73" spans="2:3" ht="12.75">
      <c r="B73">
        <v>5</v>
      </c>
      <c r="C73">
        <f t="shared" si="8"/>
        <v>-6</v>
      </c>
    </row>
    <row r="74" spans="2:3" ht="12.75">
      <c r="B74">
        <v>6</v>
      </c>
      <c r="C74">
        <f t="shared" si="8"/>
        <v>-8</v>
      </c>
    </row>
    <row r="75" spans="2:3" ht="12.75">
      <c r="B75">
        <v>7</v>
      </c>
      <c r="C75">
        <f t="shared" si="8"/>
        <v>-10</v>
      </c>
    </row>
    <row r="76" spans="2:3" ht="12.75">
      <c r="B76">
        <v>8</v>
      </c>
      <c r="C76">
        <f t="shared" si="8"/>
        <v>-12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2013-06-29T16:16:51Z</cp:lastPrinted>
  <dcterms:created xsi:type="dcterms:W3CDTF">2009-10-08T17:52:09Z</dcterms:created>
  <dcterms:modified xsi:type="dcterms:W3CDTF">2013-06-29T16:17:23Z</dcterms:modified>
  <cp:category/>
  <cp:version/>
  <cp:contentType/>
  <cp:contentStatus/>
</cp:coreProperties>
</file>