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880" windowHeight="558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'Arbeitsblatt'!$A$1:$O$58</definedName>
  </definedNames>
  <calcPr fullCalcOnLoad="1"/>
</workbook>
</file>

<file path=xl/sharedStrings.xml><?xml version="1.0" encoding="utf-8"?>
<sst xmlns="http://schemas.openxmlformats.org/spreadsheetml/2006/main" count="110" uniqueCount="34">
  <si>
    <t>Lösung:</t>
  </si>
  <si>
    <t>F9 drücken</t>
  </si>
  <si>
    <t>y</t>
  </si>
  <si>
    <t>P</t>
  </si>
  <si>
    <t>Anz 1</t>
  </si>
  <si>
    <t>Anz 2</t>
  </si>
  <si>
    <t>Preis 1</t>
  </si>
  <si>
    <t>Preis 2</t>
  </si>
  <si>
    <t>min (cent)</t>
  </si>
  <si>
    <t>max (cent)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</si>
  <si>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</si>
  <si>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</si>
  <si>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</si>
  <si>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</si>
  <si>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</si>
  <si>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</si>
  <si>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</si>
  <si>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</si>
  <si>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</si>
  <si>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</si>
  <si>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</si>
  <si>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</si>
  <si>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Arbeiter</t>
  </si>
  <si>
    <t>+</t>
  </si>
  <si>
    <t>Aufgabe 1: Fülle die Lücken aus</t>
  </si>
  <si>
    <t>a)</t>
  </si>
  <si>
    <t>b)</t>
  </si>
  <si>
    <t>Aufgabe 2: Fülle die Lücken aus</t>
  </si>
  <si>
    <t>c)</t>
  </si>
  <si>
    <t>d)</t>
  </si>
  <si>
    <t>e)</t>
  </si>
  <si>
    <t>-</t>
  </si>
  <si>
    <t>f)</t>
  </si>
  <si>
    <t>Für neue Aufgaben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</si>
</sst>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85" workbookViewId="0" topLeftCell="A1">
      <selection activeCell="T39" sqref="T39"/>
    </sheetView>
  </sheetViews>
  <sheetFormatPr defaultColWidth="11.421875" defaultRowHeight="12.75"/>
  <cols>
    <col min="1" max="1" width="7.8515625" style="0" customWidth="1"/>
    <col min="2" max="6" width="4.57421875" style="0" customWidth="1"/>
    <col min="7" max="7" width="13.7109375" style="7" customWidth="1"/>
    <col min="8" max="8" width="5.28125" style="7" customWidth="1"/>
    <col min="9" max="9" width="7.8515625" style="0" customWidth="1"/>
    <col min="10" max="14" width="4.57421875" style="0" customWidth="1"/>
    <col min="15" max="15" width="6.57421875" style="17" customWidth="1"/>
    <col min="16" max="16" width="4.140625" style="23" customWidth="1"/>
    <col min="17" max="17" width="6.57421875" style="7" customWidth="1"/>
  </cols>
  <sheetData>
    <row r="1" spans="1:17" ht="12.75">
      <c r="A1" s="3" t="s">
        <v>24</v>
      </c>
      <c r="G1" s="14"/>
      <c r="H1" s="17"/>
      <c r="I1" s="16" t="s">
        <v>0</v>
      </c>
      <c r="Q1" s="18"/>
    </row>
    <row r="2" spans="1:17" ht="12.75">
      <c r="A2" s="5"/>
      <c r="B2" s="9"/>
      <c r="C2" s="9"/>
      <c r="D2" s="9"/>
      <c r="E2" s="9"/>
      <c r="F2" s="9"/>
      <c r="G2" s="14"/>
      <c r="H2" s="17"/>
      <c r="I2" s="5"/>
      <c r="J2" s="9"/>
      <c r="K2" s="9"/>
      <c r="L2" s="9"/>
      <c r="M2" s="9"/>
      <c r="N2" s="9"/>
      <c r="P2" s="10"/>
      <c r="Q2" s="18"/>
    </row>
    <row r="3" spans="1:20" ht="12.75">
      <c r="A3" s="6" t="s">
        <v>25</v>
      </c>
      <c r="B3" s="10">
        <f>IF(J3&lt;&gt;"",J3,"")</f>
      </c>
      <c r="C3" s="10">
        <f>IF(K3&lt;&gt;"",K3,"")</f>
        <v>1</v>
      </c>
      <c r="D3" s="10">
        <f>IF(L3&lt;&gt;"",L3,"")</f>
        <v>3</v>
      </c>
      <c r="E3" s="10">
        <f>IF(M3&lt;&gt;"",M3,"")</f>
        <v>0</v>
      </c>
      <c r="F3" s="24"/>
      <c r="G3" s="14"/>
      <c r="H3" s="17"/>
      <c r="I3" s="6" t="s">
        <v>25</v>
      </c>
      <c r="J3" s="11"/>
      <c r="K3" s="11">
        <f>IF(INT(Q3/1000)=0,"",INT(Q3/1000))</f>
        <v>1</v>
      </c>
      <c r="L3" s="11">
        <f>IF($Q3&gt;=1000,INT(($Q3-K3*1000)/100),INT(($Q3)/100))</f>
        <v>3</v>
      </c>
      <c r="M3" s="11">
        <f>IF($Q3&gt;=1000,INT(($Q3-$K3*1000-$L3*100)/10),INT(($Q3-$L3*100)/10))</f>
        <v>0</v>
      </c>
      <c r="N3" s="21">
        <f>IF($Q3&gt;=1000,INT(($Q3-$K3*1000-$L3*100-$M3*10)),INT(($Q3-$L3*100-$M3*10)))</f>
        <v>8</v>
      </c>
      <c r="P3" s="10"/>
      <c r="Q3" s="18">
        <f ca="1">ROUND(RAND()*9000+100,0)</f>
        <v>1308</v>
      </c>
      <c r="S3" s="20" t="s">
        <v>33</v>
      </c>
      <c r="T3" s="20"/>
    </row>
    <row r="4" spans="1:20" ht="12.75">
      <c r="A4" s="19"/>
      <c r="B4" s="10" t="str">
        <f>IF(J4&lt;&gt;"",J4,"")</f>
        <v>+</v>
      </c>
      <c r="C4" s="10">
        <f>IF(K4&lt;&gt;"",K4,"")</f>
        <v>1</v>
      </c>
      <c r="D4" s="10">
        <f>IF(L4&lt;&gt;"",L4,"")</f>
        <v>9</v>
      </c>
      <c r="E4" s="24"/>
      <c r="F4" s="10">
        <f>IF(N4&lt;&gt;"",N4,"")</f>
        <v>5</v>
      </c>
      <c r="G4" s="14"/>
      <c r="H4" s="17"/>
      <c r="I4" s="19"/>
      <c r="J4" s="11" t="s">
        <v>23</v>
      </c>
      <c r="K4" s="11">
        <f>IF(INT(Q4/1000)=0,"",INT(Q4/1000))</f>
        <v>1</v>
      </c>
      <c r="L4" s="11">
        <f>IF($Q4&gt;=1000,INT(($Q4-K4*1000)/100),INT(($Q4)/100))</f>
        <v>9</v>
      </c>
      <c r="M4" s="21">
        <f>IF($Q4&gt;=1000,INT(($Q4-$K4*1000-$L4*100)/10),INT(($Q4-$L4*100)/10))</f>
        <v>9</v>
      </c>
      <c r="N4" s="11">
        <f>IF($Q4&gt;=1000,INT(($Q4-$K4*1000-$L4*100-$M4*10)),INT(($Q4-$L4*100-$M4*10)))</f>
        <v>5</v>
      </c>
      <c r="P4" s="10"/>
      <c r="Q4" s="18">
        <f ca="1">ROUND(RAND()*9000,0)</f>
        <v>1995</v>
      </c>
      <c r="S4" s="20" t="s">
        <v>1</v>
      </c>
      <c r="T4" s="20"/>
    </row>
    <row r="5" spans="1:17" ht="12.75">
      <c r="A5" s="19"/>
      <c r="B5" s="13" t="str">
        <f>IF(J5&lt;&gt;"",J5,"")</f>
        <v>+</v>
      </c>
      <c r="C5" s="13">
        <f>IF(K5&lt;&gt;"",K5,"")</f>
        <v>3</v>
      </c>
      <c r="D5" s="25"/>
      <c r="E5" s="13">
        <f>IF(M5&lt;&gt;"",M5,"")</f>
        <v>1</v>
      </c>
      <c r="F5" s="13">
        <f>IF(N5&lt;&gt;"",N5,"")</f>
        <v>1</v>
      </c>
      <c r="G5" s="14"/>
      <c r="H5" s="17"/>
      <c r="I5" s="19"/>
      <c r="J5" s="12" t="s">
        <v>23</v>
      </c>
      <c r="K5" s="12">
        <f>IF(INT(Q5/1000)=0,"",INT(Q5/1000))</f>
        <v>3</v>
      </c>
      <c r="L5" s="22">
        <f>IF($Q5&gt;=1000,INT(($Q5-K5*1000)/100),INT(($Q5)/100))</f>
        <v>9</v>
      </c>
      <c r="M5" s="12">
        <f>IF($Q5&gt;=1000,INT(($Q5-$K5*1000-$L5*100)/10),INT(($Q5-$L5*100)/10))</f>
        <v>1</v>
      </c>
      <c r="N5" s="12">
        <f>IF($Q5&gt;=1000,INT(($Q5-$K5*1000-$L5*100-$M5*10)),INT(($Q5-$L5*100-$M5*10)))</f>
        <v>1</v>
      </c>
      <c r="P5" s="10"/>
      <c r="Q5" s="18">
        <f ca="1">ROUND(RAND()*9000,0)</f>
        <v>3911</v>
      </c>
    </row>
    <row r="6" spans="1:17" ht="12.75">
      <c r="A6" s="19"/>
      <c r="B6" s="10">
        <f>IF(J6&lt;&gt;"",J6,"")</f>
      </c>
      <c r="C6" s="24"/>
      <c r="D6" s="10">
        <f>IF(L6&lt;&gt;"",L6,"")</f>
        <v>2</v>
      </c>
      <c r="E6" s="10">
        <f>IF(M6&lt;&gt;"",M6,"")</f>
        <v>1</v>
      </c>
      <c r="F6" s="10">
        <f>IF(N6&lt;&gt;"",N6,"")</f>
        <v>4</v>
      </c>
      <c r="G6" s="14"/>
      <c r="H6" s="17"/>
      <c r="I6" s="19"/>
      <c r="J6" s="11">
        <f>IF(INT(Q6/10000)=0,"",INT(Q6/10000))</f>
      </c>
      <c r="K6" s="21">
        <f>IF(J6="",INT(Q6/1000),INT((Q6-J6*10000)/1000))</f>
        <v>7</v>
      </c>
      <c r="L6" s="11">
        <f>IF($K6="",INT($Q6/100),IF($J6="",INT(($Q6-$K6*1000)/100),INT(($Q6-$J6*10000-$K6*1000)/100)))</f>
        <v>2</v>
      </c>
      <c r="M6" s="11">
        <f>IF($K6="",INT($Q6/100),IF($J6="",INT(($Q6-$K6*1000-$L6*100)/10),INT(($Q6-$J6*10000-$K6*1000-$L6*100)/10)))</f>
        <v>1</v>
      </c>
      <c r="N6" s="11">
        <f>IF($K6="",INT($Q6/100),IF($J6="",INT(($Q6-$K6*1000-$L6*100-$M6*10)),INT(($Q6-$J6*10000-$K6*1000-$L6*100-$M6*10))))</f>
        <v>4</v>
      </c>
      <c r="P6" s="10"/>
      <c r="Q6" s="18">
        <f>SUM(Q3:Q5)</f>
        <v>7214</v>
      </c>
    </row>
    <row r="7" spans="1:17" ht="12.75">
      <c r="A7" s="19"/>
      <c r="B7" s="9"/>
      <c r="C7" s="9"/>
      <c r="D7" s="9"/>
      <c r="E7" s="9"/>
      <c r="F7" s="9"/>
      <c r="G7" s="14"/>
      <c r="H7" s="17"/>
      <c r="I7" s="19"/>
      <c r="J7" s="6"/>
      <c r="K7" s="6"/>
      <c r="L7" s="6"/>
      <c r="M7" s="6"/>
      <c r="N7" s="6"/>
      <c r="P7" s="10"/>
      <c r="Q7" s="18"/>
    </row>
    <row r="8" spans="1:17" ht="12.75">
      <c r="A8" s="6" t="s">
        <v>26</v>
      </c>
      <c r="B8" s="10">
        <f>IF(J8&lt;&gt;"",J8,"")</f>
      </c>
      <c r="C8" s="24"/>
      <c r="D8" s="10">
        <f>IF(L8&lt;&gt;"",L8,"")</f>
        <v>4</v>
      </c>
      <c r="E8" s="10">
        <f>IF(M8&lt;&gt;"",M8,"")</f>
        <v>4</v>
      </c>
      <c r="F8" s="10">
        <f>IF(N8&lt;&gt;"",N8,"")</f>
        <v>5</v>
      </c>
      <c r="G8" s="14"/>
      <c r="H8" s="17"/>
      <c r="I8" s="6" t="s">
        <v>26</v>
      </c>
      <c r="J8" s="11"/>
      <c r="K8" s="21">
        <f>IF(INT(Q8/1000)=0,"",INT(Q8/1000))</f>
        <v>6</v>
      </c>
      <c r="L8" s="11">
        <f>IF($Q8&gt;=1000,INT(($Q8-K8*1000)/100),INT(($Q8)/100))</f>
        <v>4</v>
      </c>
      <c r="M8" s="11">
        <f>IF($Q8&gt;=1000,INT(($Q8-$K8*1000-$L8*100)/10),INT(($Q8-$L8*100)/10))</f>
        <v>4</v>
      </c>
      <c r="N8" s="11">
        <f>IF($Q8&gt;=1000,INT(($Q8-$K8*1000-$L8*100-$M8*10)),INT(($Q8-$L8*100-$M8*10)))</f>
        <v>5</v>
      </c>
      <c r="P8" s="10"/>
      <c r="Q8" s="18">
        <f ca="1">ROUND(RAND()*9000+100,0)</f>
        <v>6445</v>
      </c>
    </row>
    <row r="9" spans="1:17" ht="12.75">
      <c r="A9" s="19"/>
      <c r="B9" s="10" t="str">
        <f>IF(J9&lt;&gt;"",J9,"")</f>
        <v>+</v>
      </c>
      <c r="C9" s="10">
        <f>IF(K9&lt;&gt;"",K9,"")</f>
        <v>3</v>
      </c>
      <c r="D9" s="24"/>
      <c r="E9" s="10">
        <f>IF(M9&lt;&gt;"",M9,"")</f>
        <v>0</v>
      </c>
      <c r="F9" s="10">
        <f>IF(N9&lt;&gt;"",N9,"")</f>
        <v>8</v>
      </c>
      <c r="G9" s="14"/>
      <c r="H9" s="17"/>
      <c r="I9" s="19"/>
      <c r="J9" s="11" t="s">
        <v>23</v>
      </c>
      <c r="K9" s="11">
        <f>IF(INT(Q9/1000)=0,"",INT(Q9/1000))</f>
        <v>3</v>
      </c>
      <c r="L9" s="21">
        <f>IF($Q9&gt;=1000,INT(($Q9-K9*1000)/100),INT(($Q9)/100))</f>
        <v>1</v>
      </c>
      <c r="M9" s="11">
        <f>IF($Q9&gt;=1000,INT(($Q9-$K9*1000-$L9*100)/10),INT(($Q9-$L9*100)/10))</f>
        <v>0</v>
      </c>
      <c r="N9" s="11">
        <f>IF($Q9&gt;=1000,INT(($Q9-$K9*1000-$L9*100-$M9*10)),INT(($Q9-$L9*100-$M9*10)))</f>
        <v>8</v>
      </c>
      <c r="P9" s="10"/>
      <c r="Q9" s="18">
        <f ca="1">ROUND(RAND()*9000,0)</f>
        <v>3108</v>
      </c>
    </row>
    <row r="10" spans="1:17" ht="12.75">
      <c r="A10" s="19"/>
      <c r="B10" s="13" t="str">
        <f>IF(J10&lt;&gt;"",J10,"")</f>
        <v>+</v>
      </c>
      <c r="C10" s="13">
        <f>IF(K10&lt;&gt;"",K10,"")</f>
        <v>2</v>
      </c>
      <c r="D10" s="13">
        <f>IF(L10&lt;&gt;"",L10,"")</f>
        <v>9</v>
      </c>
      <c r="E10" s="25"/>
      <c r="F10" s="13">
        <f>IF(N10&lt;&gt;"",N10,"")</f>
        <v>2</v>
      </c>
      <c r="G10" s="14"/>
      <c r="H10" s="17"/>
      <c r="I10" s="19"/>
      <c r="J10" s="12" t="s">
        <v>23</v>
      </c>
      <c r="K10" s="12">
        <f>IF(INT(Q10/1000)=0,"",INT(Q10/1000))</f>
        <v>2</v>
      </c>
      <c r="L10" s="12">
        <f>IF($Q10&gt;=1000,INT(($Q10-K10*1000)/100),INT(($Q10)/100))</f>
        <v>9</v>
      </c>
      <c r="M10" s="22">
        <f>IF($Q10&gt;=1000,INT(($Q10-$K10*1000-$L10*100)/10),INT(($Q10-$L10*100)/10))</f>
        <v>5</v>
      </c>
      <c r="N10" s="12">
        <f>IF($Q10&gt;=1000,INT(($Q10-$K10*1000-$L10*100-$M10*10)),INT(($Q10-$L10*100-$M10*10)))</f>
        <v>2</v>
      </c>
      <c r="P10" s="10"/>
      <c r="Q10" s="18">
        <f ca="1">ROUND(RAND()*9000,0)</f>
        <v>2952</v>
      </c>
    </row>
    <row r="11" spans="1:17" ht="12.75">
      <c r="A11" s="19"/>
      <c r="B11" s="24"/>
      <c r="C11" s="10">
        <f>IF(K11&lt;&gt;"",K11,"")</f>
        <v>2</v>
      </c>
      <c r="D11" s="10">
        <f>IF(L11&lt;&gt;"",L11,"")</f>
        <v>5</v>
      </c>
      <c r="E11" s="10">
        <f>IF(M11&lt;&gt;"",M11,"")</f>
        <v>0</v>
      </c>
      <c r="F11" s="24"/>
      <c r="G11" s="14"/>
      <c r="H11" s="17"/>
      <c r="I11" s="19"/>
      <c r="J11" s="21">
        <f>IF(INT(Q11/10000)=0,"",INT(Q11/10000))</f>
        <v>1</v>
      </c>
      <c r="K11" s="11">
        <f>IF(J11="",INT(Q11/1000),INT((Q11-J11*10000)/1000))</f>
        <v>2</v>
      </c>
      <c r="L11" s="11">
        <f>IF($K11="",INT($Q11/100),IF($J11="",INT(($Q11-$K11*1000)/100),INT(($Q11-$J11*10000-$K11*1000)/100)))</f>
        <v>5</v>
      </c>
      <c r="M11" s="11">
        <f>IF($K11="",INT($Q11/100),IF($J11="",INT(($Q11-$K11*1000-$L11*100)/10),INT(($Q11-$J11*10000-$K11*1000-$L11*100)/10)))</f>
        <v>0</v>
      </c>
      <c r="N11" s="21">
        <f>IF($K11="",INT($Q11/100),IF($J11="",INT(($Q11-$K11*1000-$L11*100-$M11*10)),INT(($Q11-$J11*10000-$K11*1000-$L11*100-$M11*10))))</f>
        <v>5</v>
      </c>
      <c r="P11" s="10"/>
      <c r="Q11" s="18">
        <f>SUM(Q8:Q10)</f>
        <v>12505</v>
      </c>
    </row>
    <row r="12" spans="1:17" ht="12.75">
      <c r="A12" s="9"/>
      <c r="B12" s="9"/>
      <c r="C12" s="9"/>
      <c r="D12" s="9"/>
      <c r="E12" s="9"/>
      <c r="F12" s="9"/>
      <c r="G12" s="15"/>
      <c r="H12" s="10"/>
      <c r="I12" s="9"/>
      <c r="J12" s="6"/>
      <c r="K12" s="6"/>
      <c r="L12" s="6"/>
      <c r="M12" s="6"/>
      <c r="N12" s="6"/>
      <c r="O12" s="10"/>
      <c r="P12" s="10"/>
      <c r="Q12" s="19"/>
    </row>
    <row r="13" spans="1:17" ht="12.75">
      <c r="A13" s="6" t="s">
        <v>28</v>
      </c>
      <c r="B13" s="10">
        <f>IF(J13&lt;&gt;"",J13,"")</f>
      </c>
      <c r="C13" s="10">
        <f>IF(K13&lt;&gt;"",K13,"")</f>
      </c>
      <c r="D13" s="10">
        <f>IF(L13&lt;&gt;"",L13,"")</f>
        <v>4</v>
      </c>
      <c r="E13" s="10">
        <f>IF(M13&lt;&gt;"",M13,"")</f>
        <v>9</v>
      </c>
      <c r="F13" s="24"/>
      <c r="G13" s="14"/>
      <c r="H13" s="17"/>
      <c r="I13" s="6" t="s">
        <v>28</v>
      </c>
      <c r="J13" s="11"/>
      <c r="K13" s="11">
        <f>IF(INT(Q13/1000)=0,"",INT(Q13/1000))</f>
      </c>
      <c r="L13" s="11">
        <f>IF($Q13&gt;=1000,INT(($Q13-K13*1000)/100),INT(($Q13)/100))</f>
        <v>4</v>
      </c>
      <c r="M13" s="11">
        <f>IF($Q13&gt;=1000,INT(($Q13-$K13*1000-$L13*100)/10),INT(($Q13-$L13*100)/10))</f>
        <v>9</v>
      </c>
      <c r="N13" s="21">
        <f>IF($Q13&gt;=1000,INT(($Q13-$K13*1000-$L13*100-$M13*10)),INT(($Q13-$L13*100-$M13*10)))</f>
        <v>4</v>
      </c>
      <c r="P13" s="10"/>
      <c r="Q13" s="18">
        <f ca="1">ROUND(RAND()*9000+100,0)</f>
        <v>494</v>
      </c>
    </row>
    <row r="14" spans="1:17" ht="12.75">
      <c r="A14" s="19"/>
      <c r="B14" s="10" t="str">
        <f>IF(J14&lt;&gt;"",J14,"")</f>
        <v>+</v>
      </c>
      <c r="C14" s="10">
        <f>IF(K14&lt;&gt;"",K14,"")</f>
        <v>8</v>
      </c>
      <c r="D14" s="24"/>
      <c r="E14" s="10">
        <f>IF(M14&lt;&gt;"",M14,"")</f>
        <v>8</v>
      </c>
      <c r="F14" s="10">
        <f>IF(N14&lt;&gt;"",N14,"")</f>
        <v>8</v>
      </c>
      <c r="G14" s="14"/>
      <c r="H14" s="17"/>
      <c r="I14" s="19"/>
      <c r="J14" s="11" t="s">
        <v>23</v>
      </c>
      <c r="K14" s="11">
        <f>IF(INT(Q14/1000)=0,"",INT(Q14/1000))</f>
        <v>8</v>
      </c>
      <c r="L14" s="21">
        <f>IF($Q14&gt;=1000,INT(($Q14-K14*1000)/100),INT(($Q14)/100))</f>
        <v>9</v>
      </c>
      <c r="M14" s="11">
        <f>IF($Q14&gt;=1000,INT(($Q14-$K14*1000-$L14*100)/10),INT(($Q14-$L14*100)/10))</f>
        <v>8</v>
      </c>
      <c r="N14" s="11">
        <f>IF($Q14&gt;=1000,INT(($Q14-$K14*1000-$L14*100-$M14*10)),INT(($Q14-$L14*100-$M14*10)))</f>
        <v>8</v>
      </c>
      <c r="P14" s="10"/>
      <c r="Q14" s="18">
        <f ca="1">ROUND(RAND()*9000,0)</f>
        <v>8988</v>
      </c>
    </row>
    <row r="15" spans="1:17" ht="12.75">
      <c r="A15" s="19"/>
      <c r="B15" s="13" t="str">
        <f>IF(J15&lt;&gt;"",J15,"")</f>
        <v>+</v>
      </c>
      <c r="C15" s="13">
        <f>IF(K15&lt;&gt;"",K15,"")</f>
        <v>4</v>
      </c>
      <c r="D15" s="13">
        <f>IF(L15&lt;&gt;"",L15,"")</f>
        <v>2</v>
      </c>
      <c r="E15" s="25"/>
      <c r="F15" s="13">
        <f>IF(N15&lt;&gt;"",N15,"")</f>
        <v>6</v>
      </c>
      <c r="G15" s="14"/>
      <c r="H15" s="17"/>
      <c r="I15" s="19"/>
      <c r="J15" s="12" t="s">
        <v>23</v>
      </c>
      <c r="K15" s="12">
        <f>IF(INT(Q15/1000)=0,"",INT(Q15/1000))</f>
        <v>4</v>
      </c>
      <c r="L15" s="12">
        <f>IF($Q15&gt;=1000,INT(($Q15-K15*1000)/100),INT(($Q15)/100))</f>
        <v>2</v>
      </c>
      <c r="M15" s="22">
        <f>IF($Q15&gt;=1000,INT(($Q15-$K15*1000-$L15*100)/10),INT(($Q15-$L15*100)/10))</f>
        <v>6</v>
      </c>
      <c r="N15" s="12">
        <f>IF($Q15&gt;=1000,INT(($Q15-$K15*1000-$L15*100-$M15*10)),INT(($Q15-$L15*100-$M15*10)))</f>
        <v>6</v>
      </c>
      <c r="P15" s="10"/>
      <c r="Q15" s="18">
        <f ca="1">ROUND(RAND()*9000,0)</f>
        <v>4266</v>
      </c>
    </row>
    <row r="16" spans="1:17" ht="12.75">
      <c r="A16" s="19"/>
      <c r="B16" s="10">
        <f>IF(J16&lt;&gt;"",J16,"")</f>
        <v>1</v>
      </c>
      <c r="C16" s="24"/>
      <c r="D16" s="10">
        <f>IF(L16&lt;&gt;"",L16,"")</f>
        <v>7</v>
      </c>
      <c r="E16" s="10">
        <f>IF(M16&lt;&gt;"",M16,"")</f>
        <v>4</v>
      </c>
      <c r="F16" s="10">
        <f>IF(N16&lt;&gt;"",N16,"")</f>
        <v>8</v>
      </c>
      <c r="G16" s="14"/>
      <c r="H16" s="17"/>
      <c r="I16" s="19"/>
      <c r="J16" s="11">
        <f>IF(INT(Q16/10000)=0,"",INT(Q16/10000))</f>
        <v>1</v>
      </c>
      <c r="K16" s="21">
        <f>IF(J16="",INT(Q16/1000),INT((Q16-J16*10000)/1000))</f>
        <v>3</v>
      </c>
      <c r="L16" s="11">
        <f>IF($K16="",INT($Q16/100),IF($J16="",INT(($Q16-$K16*1000)/100),INT(($Q16-$J16*10000-$K16*1000)/100)))</f>
        <v>7</v>
      </c>
      <c r="M16" s="11">
        <f>IF($K16="",INT($Q16/100),IF($J16="",INT(($Q16-$K16*1000-$L16*100)/10),INT(($Q16-$J16*10000-$K16*1000-$L16*100)/10)))</f>
        <v>4</v>
      </c>
      <c r="N16" s="11">
        <f>IF($K16="",INT($Q16/100),IF($J16="",INT(($Q16-$K16*1000-$L16*100-$M16*10)),INT(($Q16-$J16*10000-$K16*1000-$L16*100-$M16*10))))</f>
        <v>8</v>
      </c>
      <c r="P16" s="10"/>
      <c r="Q16" s="18">
        <f>SUM(Q13:Q15)</f>
        <v>13748</v>
      </c>
    </row>
    <row r="17" spans="1:17" ht="12.75">
      <c r="A17" s="19"/>
      <c r="B17" s="9"/>
      <c r="C17" s="9"/>
      <c r="D17" s="9"/>
      <c r="E17" s="9"/>
      <c r="F17" s="9"/>
      <c r="G17" s="14"/>
      <c r="H17" s="17"/>
      <c r="I17" s="19"/>
      <c r="J17" s="6"/>
      <c r="K17" s="6"/>
      <c r="L17" s="6"/>
      <c r="M17" s="6"/>
      <c r="N17" s="6"/>
      <c r="P17" s="10"/>
      <c r="Q17" s="18"/>
    </row>
    <row r="18" spans="1:17" ht="12.75">
      <c r="A18" s="6" t="s">
        <v>29</v>
      </c>
      <c r="B18" s="10">
        <f>IF(J18&lt;&gt;"",J18,"")</f>
      </c>
      <c r="C18" s="24"/>
      <c r="D18" s="10">
        <f>IF(L18&lt;&gt;"",L18,"")</f>
        <v>8</v>
      </c>
      <c r="E18" s="24"/>
      <c r="F18" s="10">
        <f>IF(N18&lt;&gt;"",N18,"")</f>
        <v>0</v>
      </c>
      <c r="G18" s="14"/>
      <c r="H18" s="17"/>
      <c r="I18" s="6" t="s">
        <v>29</v>
      </c>
      <c r="J18" s="11"/>
      <c r="K18" s="21">
        <f>IF(INT(Q18/1000)=0,"",INT(Q18/1000))</f>
        <v>8</v>
      </c>
      <c r="L18" s="11">
        <f>IF($Q18&gt;=1000,INT(($Q18-K18*1000)/100),INT(($Q18)/100))</f>
        <v>8</v>
      </c>
      <c r="M18" s="21">
        <f>IF($Q18&gt;=1000,INT(($Q18-$K18*1000-$L18*100)/10),INT(($Q18-$L18*100)/10))</f>
        <v>5</v>
      </c>
      <c r="N18" s="11">
        <f>IF($Q18&gt;=1000,INT(($Q18-$K18*1000-$L18*100-$M18*10)),INT(($Q18-$L18*100-$M18*10)))</f>
        <v>0</v>
      </c>
      <c r="P18" s="10"/>
      <c r="Q18" s="18">
        <f ca="1">ROUND(RAND()*9000+100,0)</f>
        <v>8850</v>
      </c>
    </row>
    <row r="19" spans="1:17" ht="12.75">
      <c r="A19" s="19"/>
      <c r="B19" s="10" t="str">
        <f>IF(J19&lt;&gt;"",J19,"")</f>
        <v>+</v>
      </c>
      <c r="C19" s="10">
        <f>IF(K19&lt;&gt;"",K19,"")</f>
        <v>1</v>
      </c>
      <c r="D19" s="10">
        <f>IF(L19&lt;&gt;"",L19,"")</f>
        <v>8</v>
      </c>
      <c r="E19" s="10">
        <f>IF(M19&lt;&gt;"",M19,"")</f>
        <v>7</v>
      </c>
      <c r="F19" s="10">
        <f>IF(N19&lt;&gt;"",N19,"")</f>
        <v>6</v>
      </c>
      <c r="G19" s="14"/>
      <c r="H19" s="17"/>
      <c r="I19" s="19"/>
      <c r="J19" s="11" t="s">
        <v>23</v>
      </c>
      <c r="K19" s="11">
        <f>IF(INT(Q19/1000)=0,"",INT(Q19/1000))</f>
        <v>1</v>
      </c>
      <c r="L19" s="11">
        <f>IF($Q19&gt;=1000,INT(($Q19-K19*1000)/100),INT(($Q19)/100))</f>
        <v>8</v>
      </c>
      <c r="M19" s="11">
        <f>IF($Q19&gt;=1000,INT(($Q19-$K19*1000-$L19*100)/10),INT(($Q19-$L19*100)/10))</f>
        <v>7</v>
      </c>
      <c r="N19" s="11">
        <f>IF($Q19&gt;=1000,INT(($Q19-$K19*1000-$L19*100-$M19*10)),INT(($Q19-$L19*100-$M19*10)))</f>
        <v>6</v>
      </c>
      <c r="P19" s="10"/>
      <c r="Q19" s="18">
        <f ca="1">ROUND(RAND()*9000,0)</f>
        <v>1876</v>
      </c>
    </row>
    <row r="20" spans="1:17" ht="12.75">
      <c r="A20" s="19"/>
      <c r="B20" s="13" t="str">
        <f>IF(J20&lt;&gt;"",J20,"")</f>
        <v>+</v>
      </c>
      <c r="C20" s="13">
        <f>IF(K20&lt;&gt;"",K20,"")</f>
        <v>2</v>
      </c>
      <c r="D20" s="13">
        <f>IF(L20&lt;&gt;"",L20,"")</f>
        <v>7</v>
      </c>
      <c r="E20" s="13">
        <f>IF(M20&lt;&gt;"",M20,"")</f>
        <v>6</v>
      </c>
      <c r="F20" s="25"/>
      <c r="G20" s="14"/>
      <c r="H20" s="17"/>
      <c r="I20" s="19"/>
      <c r="J20" s="12" t="s">
        <v>23</v>
      </c>
      <c r="K20" s="12">
        <f>IF(INT(Q20/1000)=0,"",INT(Q20/1000))</f>
        <v>2</v>
      </c>
      <c r="L20" s="12">
        <f>IF($Q20&gt;=1000,INT(($Q20-K20*1000)/100),INT(($Q20)/100))</f>
        <v>7</v>
      </c>
      <c r="M20" s="12">
        <f>IF($Q20&gt;=1000,INT(($Q20-$K20*1000-$L20*100)/10),INT(($Q20-$L20*100)/10))</f>
        <v>6</v>
      </c>
      <c r="N20" s="22">
        <f>IF($Q20&gt;=1000,INT(($Q20-$K20*1000-$L20*100-$M20*10)),INT(($Q20-$L20*100-$M20*10)))</f>
        <v>1</v>
      </c>
      <c r="P20" s="10"/>
      <c r="Q20" s="18">
        <f ca="1">ROUND(RAND()*9000,0)</f>
        <v>2761</v>
      </c>
    </row>
    <row r="21" spans="1:17" ht="12.75">
      <c r="A21" s="19"/>
      <c r="B21" s="24"/>
      <c r="C21" s="10">
        <f>IF(K21&lt;&gt;"",K21,"")</f>
        <v>3</v>
      </c>
      <c r="D21" s="24"/>
      <c r="E21" s="10">
        <f>IF(M21&lt;&gt;"",M21,"")</f>
        <v>8</v>
      </c>
      <c r="F21" s="10">
        <f>IF(N21&lt;&gt;"",N21,"")</f>
        <v>7</v>
      </c>
      <c r="G21" s="14"/>
      <c r="H21" s="17"/>
      <c r="I21" s="19"/>
      <c r="J21" s="21">
        <f>IF(INT(Q21/10000)=0,"",INT(Q21/10000))</f>
        <v>1</v>
      </c>
      <c r="K21" s="11">
        <f>IF(J21="",INT(Q21/1000),INT((Q21-J21*10000)/1000))</f>
        <v>3</v>
      </c>
      <c r="L21" s="21">
        <f>IF($K21="",INT($Q21/100),IF($J21="",INT(($Q21-$K21*1000)/100),INT(($Q21-$J21*10000-$K21*1000)/100)))</f>
        <v>4</v>
      </c>
      <c r="M21" s="11">
        <f>IF($K21="",INT($Q21/100),IF($J21="",INT(($Q21-$K21*1000-$L21*100)/10),INT(($Q21-$J21*10000-$K21*1000-$L21*100)/10)))</f>
        <v>8</v>
      </c>
      <c r="N21" s="11">
        <f>IF($K21="",INT($Q21/100),IF($J21="",INT(($Q21-$K21*1000-$L21*100-$M21*10)),INT(($Q21-$J21*10000-$K21*1000-$L21*100-$M21*10))))</f>
        <v>7</v>
      </c>
      <c r="P21" s="10"/>
      <c r="Q21" s="18">
        <f>SUM(Q18:Q20)</f>
        <v>13487</v>
      </c>
    </row>
    <row r="22" spans="1:17" ht="12.75">
      <c r="A22" s="9"/>
      <c r="B22" s="9"/>
      <c r="C22" s="9"/>
      <c r="D22" s="9"/>
      <c r="E22" s="9"/>
      <c r="F22" s="9"/>
      <c r="G22" s="14"/>
      <c r="H22" s="17"/>
      <c r="I22" s="9"/>
      <c r="J22" s="6"/>
      <c r="K22" s="6"/>
      <c r="L22" s="6"/>
      <c r="M22" s="6"/>
      <c r="N22" s="6"/>
      <c r="P22" s="10"/>
      <c r="Q22" s="18"/>
    </row>
    <row r="23" spans="1:17" ht="12.75">
      <c r="A23" s="6" t="s">
        <v>30</v>
      </c>
      <c r="B23" s="10">
        <f>IF(J23&lt;&gt;"",J23,"")</f>
      </c>
      <c r="C23" s="10">
        <f>IF(K23&lt;&gt;"",K23,"")</f>
        <v>4</v>
      </c>
      <c r="D23" s="24"/>
      <c r="E23" s="10">
        <f>IF(M23&lt;&gt;"",M23,"")</f>
        <v>9</v>
      </c>
      <c r="F23" s="10">
        <f>IF(N23&lt;&gt;"",N23,"")</f>
        <v>5</v>
      </c>
      <c r="G23" s="14"/>
      <c r="H23" s="17"/>
      <c r="I23" s="6" t="s">
        <v>30</v>
      </c>
      <c r="J23" s="11"/>
      <c r="K23" s="11">
        <f>IF(INT(Q23/1000)=0,"",INT(Q23/1000))</f>
        <v>4</v>
      </c>
      <c r="L23" s="21">
        <f>IF($Q23&gt;=1000,INT(($Q23-K23*1000)/100),INT(($Q23)/100))</f>
        <v>8</v>
      </c>
      <c r="M23" s="11">
        <f>IF($Q23&gt;=1000,INT(($Q23-$K23*1000-$L23*100)/10),INT(($Q23-$L23*100)/10))</f>
        <v>9</v>
      </c>
      <c r="N23" s="11">
        <f>IF($Q23&gt;=1000,INT(($Q23-$K23*1000-$L23*100-$M23*10)),INT(($Q23-$L23*100-$M23*10)))</f>
        <v>5</v>
      </c>
      <c r="P23" s="10"/>
      <c r="Q23" s="18">
        <f ca="1">ROUND(RAND()*9000+100,0)</f>
        <v>4895</v>
      </c>
    </row>
    <row r="24" spans="1:17" ht="12.75">
      <c r="A24" s="5"/>
      <c r="B24" s="10" t="str">
        <f>IF(J24&lt;&gt;"",J24,"")</f>
        <v>+</v>
      </c>
      <c r="C24" s="10">
        <f>IF(K24&lt;&gt;"",K24,"")</f>
        <v>5</v>
      </c>
      <c r="D24" s="10">
        <f>IF(L24&lt;&gt;"",L24,"")</f>
        <v>0</v>
      </c>
      <c r="E24" s="10">
        <f>IF(M24&lt;&gt;"",M24,"")</f>
        <v>9</v>
      </c>
      <c r="F24" s="24"/>
      <c r="G24" s="14"/>
      <c r="H24" s="17"/>
      <c r="I24" s="5"/>
      <c r="J24" s="11" t="s">
        <v>23</v>
      </c>
      <c r="K24" s="11">
        <f>IF(INT(Q24/1000)=0,"",INT(Q24/1000))</f>
        <v>5</v>
      </c>
      <c r="L24" s="11">
        <f>IF($Q24&gt;=1000,INT(($Q24-K24*1000)/100),INT(($Q24)/100))</f>
        <v>0</v>
      </c>
      <c r="M24" s="11">
        <f>IF($Q24&gt;=1000,INT(($Q24-$K24*1000-$L24*100)/10),INT(($Q24-$L24*100)/10))</f>
        <v>9</v>
      </c>
      <c r="N24" s="21">
        <f>IF($Q24&gt;=1000,INT(($Q24-$K24*1000-$L24*100-$M24*10)),INT(($Q24-$L24*100-$M24*10)))</f>
        <v>4</v>
      </c>
      <c r="P24" s="10"/>
      <c r="Q24" s="18">
        <f ca="1">ROUND(RAND()*9000,0)</f>
        <v>5094</v>
      </c>
    </row>
    <row r="25" spans="1:17" ht="12.75">
      <c r="A25" s="5"/>
      <c r="B25" s="13" t="str">
        <f>IF(J25&lt;&gt;"",J25,"")</f>
        <v>+</v>
      </c>
      <c r="C25" s="25"/>
      <c r="D25" s="13">
        <f>IF(L25&lt;&gt;"",L25,"")</f>
        <v>1</v>
      </c>
      <c r="E25" s="13">
        <f>IF(M25&lt;&gt;"",M25,"")</f>
        <v>9</v>
      </c>
      <c r="F25" s="13">
        <f>IF(N25&lt;&gt;"",N25,"")</f>
        <v>8</v>
      </c>
      <c r="G25" s="14"/>
      <c r="H25" s="17"/>
      <c r="I25" s="5"/>
      <c r="J25" s="12" t="s">
        <v>23</v>
      </c>
      <c r="K25" s="22">
        <f>IF(INT(Q25/1000)=0,"",INT(Q25/1000))</f>
        <v>5</v>
      </c>
      <c r="L25" s="12">
        <f>IF($Q25&gt;=1000,INT(($Q25-K25*1000)/100),INT(($Q25)/100))</f>
        <v>1</v>
      </c>
      <c r="M25" s="12">
        <f>IF($Q25&gt;=1000,INT(($Q25-$K25*1000-$L25*100)/10),INT(($Q25-$L25*100)/10))</f>
        <v>9</v>
      </c>
      <c r="N25" s="12">
        <f>IF($Q25&gt;=1000,INT(($Q25-$K25*1000-$L25*100-$M25*10)),INT(($Q25-$L25*100-$M25*10)))</f>
        <v>8</v>
      </c>
      <c r="P25" s="10"/>
      <c r="Q25" s="18">
        <f ca="1">ROUND(RAND()*9000,0)</f>
        <v>5198</v>
      </c>
    </row>
    <row r="26" spans="1:17" ht="12.75">
      <c r="A26" s="5"/>
      <c r="B26" s="10">
        <f>IF(J26&lt;&gt;"",J26,"")</f>
        <v>1</v>
      </c>
      <c r="C26" s="10">
        <f>IF(K26&lt;&gt;"",K26,"")</f>
        <v>5</v>
      </c>
      <c r="D26" s="10">
        <f>IF(L26&lt;&gt;"",L26,"")</f>
        <v>1</v>
      </c>
      <c r="E26" s="24"/>
      <c r="F26" s="10">
        <f>IF(N26&lt;&gt;"",N26,"")</f>
        <v>7</v>
      </c>
      <c r="G26" s="14"/>
      <c r="H26" s="17"/>
      <c r="I26" s="5"/>
      <c r="J26" s="11">
        <f>IF(INT(Q26/10000)=0,"",INT(Q26/10000))</f>
        <v>1</v>
      </c>
      <c r="K26" s="11">
        <f>IF(J26="",INT(Q26/1000),INT((Q26-J26*10000)/1000))</f>
        <v>5</v>
      </c>
      <c r="L26" s="11">
        <f>IF($K26="",INT($Q26/100),IF($J26="",INT(($Q26-$K26*1000)/100),INT(($Q26-$J26*10000-$K26*1000)/100)))</f>
        <v>1</v>
      </c>
      <c r="M26" s="21">
        <f>IF($K26="",INT($Q26/100),IF($J26="",INT(($Q26-$K26*1000-$L26*100)/10),INT(($Q26-$J26*10000-$K26*1000-$L26*100)/10)))</f>
        <v>8</v>
      </c>
      <c r="N26" s="11">
        <f>IF($K26="",INT($Q26/100),IF($J26="",INT(($Q26-$K26*1000-$L26*100-$M26*10)),INT(($Q26-$J26*10000-$K26*1000-$L26*100-$M26*10))))</f>
        <v>7</v>
      </c>
      <c r="P26" s="10"/>
      <c r="Q26" s="18">
        <f>SUM(Q23:Q25)</f>
        <v>15187</v>
      </c>
    </row>
    <row r="27" spans="1:17" ht="12.75">
      <c r="A27" s="5"/>
      <c r="B27" s="9"/>
      <c r="C27" s="9"/>
      <c r="D27" s="9"/>
      <c r="E27" s="9"/>
      <c r="F27" s="9"/>
      <c r="G27" s="14"/>
      <c r="H27" s="17"/>
      <c r="I27" s="5"/>
      <c r="J27" s="6"/>
      <c r="K27" s="6"/>
      <c r="L27" s="6"/>
      <c r="M27" s="6"/>
      <c r="N27" s="6"/>
      <c r="P27" s="10"/>
      <c r="Q27" s="18"/>
    </row>
    <row r="28" spans="1:17" ht="12.75">
      <c r="A28" s="3" t="s">
        <v>27</v>
      </c>
      <c r="G28" s="14"/>
      <c r="H28" s="17"/>
      <c r="I28" s="16" t="s">
        <v>0</v>
      </c>
      <c r="J28" s="4"/>
      <c r="K28" s="4"/>
      <c r="L28" s="4"/>
      <c r="M28" s="4"/>
      <c r="N28" s="4"/>
      <c r="Q28" s="18"/>
    </row>
    <row r="29" spans="1:17" ht="12.75">
      <c r="A29" s="5"/>
      <c r="B29" s="9"/>
      <c r="C29" s="9"/>
      <c r="D29" s="9"/>
      <c r="E29" s="9"/>
      <c r="F29" s="9"/>
      <c r="G29" s="14"/>
      <c r="H29" s="17"/>
      <c r="I29" s="5"/>
      <c r="J29" s="6"/>
      <c r="K29" s="6"/>
      <c r="L29" s="6"/>
      <c r="M29" s="6"/>
      <c r="N29" s="6"/>
      <c r="P29" s="10"/>
      <c r="Q29" s="18"/>
    </row>
    <row r="30" spans="1:17" ht="12.75">
      <c r="A30" s="6" t="s">
        <v>25</v>
      </c>
      <c r="B30" s="10">
        <f>IF(J30&lt;&gt;"",J30,"")</f>
      </c>
      <c r="C30" s="24"/>
      <c r="D30" s="10">
        <f>IF(L30&lt;&gt;"",L30,"")</f>
        <v>7</v>
      </c>
      <c r="E30" s="10">
        <f>IF(M30&lt;&gt;"",M30,"")</f>
        <v>2</v>
      </c>
      <c r="F30" s="10">
        <f>IF(N30&lt;&gt;"",N30,"")</f>
        <v>1</v>
      </c>
      <c r="G30" s="14"/>
      <c r="H30" s="17"/>
      <c r="I30" s="6" t="s">
        <v>25</v>
      </c>
      <c r="J30" s="11">
        <f>IF(INT(Q30/10000)=0,"",INT(Q30/10000))</f>
      </c>
      <c r="K30" s="21">
        <f>IF(J30="",INT(Q30/1000),INT((Q30-J30*10000)/1000))</f>
        <v>9</v>
      </c>
      <c r="L30" s="11">
        <f>IF($K30="",INT($Q30/100),IF($J30="",INT(($Q30-$K30*1000)/100),INT(($Q30-$J30*10000-$K30*1000)/100)))</f>
        <v>7</v>
      </c>
      <c r="M30" s="11">
        <f>IF($K30="",INT($Q30/100),IF($J30="",INT(($Q30-$K30*1000-$L30*100)/10),INT(($Q30-$J30*10000-$K30*1000-$L30*100)/10)))</f>
        <v>2</v>
      </c>
      <c r="N30" s="11">
        <f>IF($K30="",INT($Q30/100),IF($J30="",INT(($Q30-$K30*1000-$L30*100-$M30*10)),INT(($Q30-$J30*10000-$K30*1000-$L30*100-$M30*10))))</f>
        <v>1</v>
      </c>
      <c r="P30" s="10"/>
      <c r="Q30" s="18">
        <f>SUM(Q31:Q33)</f>
        <v>9721</v>
      </c>
    </row>
    <row r="31" spans="1:17" ht="12.75">
      <c r="A31" s="6"/>
      <c r="B31" s="10" t="str">
        <f>IF(J31&lt;&gt;"",J31,"")</f>
        <v>-</v>
      </c>
      <c r="C31" s="10">
        <f>IF(K31&lt;&gt;"",K31,"")</f>
      </c>
      <c r="D31" s="10">
        <f>IF(L31&lt;&gt;"",L31,"")</f>
        <v>4</v>
      </c>
      <c r="E31" s="10">
        <f>IF(M31&lt;&gt;"",M31,"")</f>
        <v>7</v>
      </c>
      <c r="F31" s="24"/>
      <c r="G31" s="14"/>
      <c r="H31" s="17"/>
      <c r="I31" s="6"/>
      <c r="J31" s="11" t="s">
        <v>31</v>
      </c>
      <c r="K31" s="11">
        <f>IF(INT(Q31/1000)=0,"",INT(Q31/1000))</f>
      </c>
      <c r="L31" s="11">
        <f>IF($Q31&gt;=1000,INT(($Q31-K31*1000)/100),INT(($Q31)/100))</f>
        <v>4</v>
      </c>
      <c r="M31" s="11">
        <f>IF($Q31&gt;=1000,INT(($Q31-$K31*1000-$L31*100)/10),INT(($Q31-$L31*100)/10))</f>
        <v>7</v>
      </c>
      <c r="N31" s="21">
        <f>IF($Q31&gt;=1000,INT(($Q31-$K31*1000-$L31*100-$M31*10)),INT(($Q31-$L31*100-$M31*10)))</f>
        <v>0</v>
      </c>
      <c r="P31" s="10"/>
      <c r="Q31" s="18">
        <f ca="1">ROUND(RAND()*9000+100,0)</f>
        <v>470</v>
      </c>
    </row>
    <row r="32" spans="1:17" ht="12.75">
      <c r="A32" s="19"/>
      <c r="B32" s="13" t="str">
        <f>IF(J32&lt;&gt;"",J32,"")</f>
        <v>-</v>
      </c>
      <c r="C32" s="13">
        <f>IF(K32&lt;&gt;"",K32,"")</f>
        <v>6</v>
      </c>
      <c r="D32" s="13">
        <f>IF(L32&lt;&gt;"",L32,"")</f>
        <v>9</v>
      </c>
      <c r="E32" s="25"/>
      <c r="F32" s="13">
        <f>IF(N32&lt;&gt;"",N32,"")</f>
        <v>0</v>
      </c>
      <c r="G32" s="14"/>
      <c r="H32" s="17"/>
      <c r="I32" s="19"/>
      <c r="J32" s="12" t="s">
        <v>31</v>
      </c>
      <c r="K32" s="12">
        <f>IF(INT(Q32/1000)=0,"",INT(Q32/1000))</f>
        <v>6</v>
      </c>
      <c r="L32" s="12">
        <f>IF($Q32&gt;=1000,INT(($Q32-K32*1000)/100),INT(($Q32)/100))</f>
        <v>9</v>
      </c>
      <c r="M32" s="22">
        <f>IF($Q32&gt;=1000,INT(($Q32-$K32*1000-$L32*100)/10),INT(($Q32-$L32*100)/10))</f>
        <v>7</v>
      </c>
      <c r="N32" s="12">
        <f>IF($Q32&gt;=1000,INT(($Q32-$K32*1000-$L32*100-$M32*10)),INT(($Q32-$L32*100-$M32*10)))</f>
        <v>0</v>
      </c>
      <c r="P32" s="10"/>
      <c r="Q32" s="18">
        <f ca="1">ROUND(RAND()*9000,0)</f>
        <v>6970</v>
      </c>
    </row>
    <row r="33" spans="1:17" ht="12.75">
      <c r="A33" s="19"/>
      <c r="B33" s="10">
        <f>IF(J33&lt;&gt;"",J33,"")</f>
      </c>
      <c r="C33" s="10">
        <f>IF(K33&lt;&gt;"",K33,"")</f>
        <v>2</v>
      </c>
      <c r="D33" s="24"/>
      <c r="E33" s="10">
        <f>IF(M33&lt;&gt;"",M33,"")</f>
        <v>8</v>
      </c>
      <c r="F33" s="10">
        <f>IF(N33&lt;&gt;"",N33,"")</f>
        <v>1</v>
      </c>
      <c r="G33" s="14"/>
      <c r="H33" s="17"/>
      <c r="I33" s="19"/>
      <c r="J33" s="11"/>
      <c r="K33" s="11">
        <f>IF(INT(Q33/1000)=0,"",INT(Q33/1000))</f>
        <v>2</v>
      </c>
      <c r="L33" s="21">
        <f>IF($Q33&gt;=1000,INT(($Q33-K33*1000)/100),INT(($Q33)/100))</f>
        <v>2</v>
      </c>
      <c r="M33" s="11">
        <f>IF($Q33&gt;=1000,INT(($Q33-$K33*1000-$L33*100)/10),INT(($Q33-$L33*100)/10))</f>
        <v>8</v>
      </c>
      <c r="N33" s="11">
        <f>IF($Q33&gt;=1000,INT(($Q33-$K33*1000-$L33*100-$M33*10)),INT(($Q33-$L33*100-$M33*10)))</f>
        <v>1</v>
      </c>
      <c r="P33" s="10"/>
      <c r="Q33" s="18">
        <f ca="1">ROUND(RAND()*9000,0)</f>
        <v>2281</v>
      </c>
    </row>
    <row r="34" spans="1:17" ht="12.75">
      <c r="A34" s="19"/>
      <c r="B34" s="9"/>
      <c r="C34" s="9"/>
      <c r="D34" s="9"/>
      <c r="E34" s="9"/>
      <c r="F34" s="9"/>
      <c r="G34" s="14"/>
      <c r="H34" s="17"/>
      <c r="I34" s="19"/>
      <c r="J34" s="6"/>
      <c r="K34" s="6"/>
      <c r="L34" s="6"/>
      <c r="M34" s="6"/>
      <c r="N34" s="6"/>
      <c r="P34" s="10"/>
      <c r="Q34" s="18"/>
    </row>
    <row r="35" spans="1:17" ht="12.75">
      <c r="A35" s="6" t="s">
        <v>26</v>
      </c>
      <c r="B35" s="10">
        <f>IF(J35&lt;&gt;"",J35,"")</f>
      </c>
      <c r="C35" s="24"/>
      <c r="D35" s="10">
        <f>IF(L35&lt;&gt;"",L35,"")</f>
        <v>4</v>
      </c>
      <c r="E35" s="10">
        <f>IF(M35&lt;&gt;"",M35,"")</f>
        <v>8</v>
      </c>
      <c r="F35" s="10">
        <f>IF(N35&lt;&gt;"",N35,"")</f>
        <v>1</v>
      </c>
      <c r="G35" s="14"/>
      <c r="H35" s="17"/>
      <c r="I35" s="6" t="s">
        <v>26</v>
      </c>
      <c r="J35" s="11">
        <f>IF(INT(Q35/10000)=0,"",INT(Q35/10000))</f>
      </c>
      <c r="K35" s="21">
        <f>IF(J35="",INT(Q35/1000),INT((Q35-J35*10000)/1000))</f>
        <v>7</v>
      </c>
      <c r="L35" s="11">
        <f>IF($K35="",INT($Q35/100),IF($J35="",INT(($Q35-$K35*1000)/100),INT(($Q35-$J35*10000-$K35*1000)/100)))</f>
        <v>4</v>
      </c>
      <c r="M35" s="11">
        <f>IF($K35="",INT($Q35/100),IF($J35="",INT(($Q35-$K35*1000-$L35*100)/10),INT(($Q35-$J35*10000-$K35*1000-$L35*100)/10)))</f>
        <v>8</v>
      </c>
      <c r="N35" s="11">
        <f>IF($K35="",INT($Q35/100),IF($J35="",INT(($Q35-$K35*1000-$L35*100-$M35*10)),INT(($Q35-$J35*10000-$K35*1000-$L35*100-$M35*10))))</f>
        <v>1</v>
      </c>
      <c r="P35" s="10"/>
      <c r="Q35" s="18">
        <f>SUM(Q36:Q38)</f>
        <v>7481</v>
      </c>
    </row>
    <row r="36" spans="1:17" ht="12.75">
      <c r="A36" s="19"/>
      <c r="B36" s="10" t="str">
        <f>IF(J36&lt;&gt;"",J36,"")</f>
        <v>-</v>
      </c>
      <c r="C36" s="10">
        <f>IF(K36&lt;&gt;"",K36,"")</f>
        <v>4</v>
      </c>
      <c r="D36" s="24"/>
      <c r="E36" s="10">
        <f>IF(M36&lt;&gt;"",M36,"")</f>
        <v>6</v>
      </c>
      <c r="F36" s="10">
        <f>IF(N36&lt;&gt;"",N36,"")</f>
        <v>9</v>
      </c>
      <c r="G36" s="14"/>
      <c r="H36" s="17"/>
      <c r="I36" s="19"/>
      <c r="J36" s="11" t="s">
        <v>31</v>
      </c>
      <c r="K36" s="11">
        <f>IF(INT(Q36/1000)=0,"",INT(Q36/1000))</f>
        <v>4</v>
      </c>
      <c r="L36" s="21">
        <f>IF($Q36&gt;=1000,INT(($Q36-K36*1000)/100),INT(($Q36)/100))</f>
        <v>1</v>
      </c>
      <c r="M36" s="11">
        <f>IF($Q36&gt;=1000,INT(($Q36-$K36*1000-$L36*100)/10),INT(($Q36-$L36*100)/10))</f>
        <v>6</v>
      </c>
      <c r="N36" s="11">
        <f>IF($Q36&gt;=1000,INT(($Q36-$K36*1000-$L36*100-$M36*10)),INT(($Q36-$L36*100-$M36*10)))</f>
        <v>9</v>
      </c>
      <c r="P36" s="10"/>
      <c r="Q36" s="18">
        <f ca="1">ROUND(RAND()*9000+100,0)</f>
        <v>4169</v>
      </c>
    </row>
    <row r="37" spans="1:17" ht="12.75">
      <c r="A37" s="19"/>
      <c r="B37" s="13" t="str">
        <f>IF(J37&lt;&gt;"",J37,"")</f>
        <v>-</v>
      </c>
      <c r="C37" s="13">
        <f>IF(K37&lt;&gt;"",K37,"")</f>
      </c>
      <c r="D37" s="13">
        <f>IF(L37&lt;&gt;"",L37,"")</f>
        <v>8</v>
      </c>
      <c r="E37" s="25"/>
      <c r="F37" s="13">
        <f>IF(N37&lt;&gt;"",N37,"")</f>
        <v>2</v>
      </c>
      <c r="G37" s="14"/>
      <c r="H37" s="17"/>
      <c r="I37" s="19"/>
      <c r="J37" s="12" t="s">
        <v>31</v>
      </c>
      <c r="K37" s="12">
        <f>IF(INT(Q37/1000)=0,"",INT(Q37/1000))</f>
      </c>
      <c r="L37" s="12">
        <f>IF($Q37&gt;=1000,INT(($Q37-K37*1000)/100),INT(($Q37)/100))</f>
        <v>8</v>
      </c>
      <c r="M37" s="22">
        <f>IF($Q37&gt;=1000,INT(($Q37-$K37*1000-$L37*100)/10),INT(($Q37-$L37*100)/10))</f>
        <v>9</v>
      </c>
      <c r="N37" s="12">
        <f>IF($Q37&gt;=1000,INT(($Q37-$K37*1000-$L37*100-$M37*10)),INT(($Q37-$L37*100-$M37*10)))</f>
        <v>2</v>
      </c>
      <c r="P37" s="10"/>
      <c r="Q37" s="18">
        <f ca="1">ROUND(RAND()*9000,0)</f>
        <v>892</v>
      </c>
    </row>
    <row r="38" spans="1:17" ht="12.75">
      <c r="A38" s="19"/>
      <c r="B38" s="10">
        <f>IF(J38&lt;&gt;"",J38,"")</f>
      </c>
      <c r="C38" s="10">
        <f>IF(K38&lt;&gt;"",K38,"")</f>
        <v>2</v>
      </c>
      <c r="D38" s="10">
        <f>IF(L38&lt;&gt;"",L38,"")</f>
        <v>4</v>
      </c>
      <c r="E38" s="10">
        <f>IF(M38&lt;&gt;"",M38,"")</f>
        <v>2</v>
      </c>
      <c r="F38" s="24"/>
      <c r="G38" s="14"/>
      <c r="H38" s="17"/>
      <c r="I38" s="19"/>
      <c r="J38" s="11"/>
      <c r="K38" s="11">
        <f>IF(INT(Q38/1000)=0,"",INT(Q38/1000))</f>
        <v>2</v>
      </c>
      <c r="L38" s="11">
        <f>IF($Q38&gt;=1000,INT(($Q38-K38*1000)/100),INT(($Q38)/100))</f>
        <v>4</v>
      </c>
      <c r="M38" s="11">
        <f>IF($Q38&gt;=1000,INT(($Q38-$K38*1000-$L38*100)/10),INT(($Q38-$L38*100)/10))</f>
        <v>2</v>
      </c>
      <c r="N38" s="21">
        <f>IF($Q38&gt;=1000,INT(($Q38-$K38*1000-$L38*100-$M38*10)),INT(($Q38-$L38*100-$M38*10)))</f>
        <v>0</v>
      </c>
      <c r="P38" s="10"/>
      <c r="Q38" s="18">
        <f ca="1">ROUND(RAND()*9000,0)</f>
        <v>2420</v>
      </c>
    </row>
    <row r="39" spans="1:17" ht="12.75">
      <c r="A39" s="19"/>
      <c r="B39" s="9"/>
      <c r="C39" s="9"/>
      <c r="D39" s="9"/>
      <c r="E39" s="9"/>
      <c r="F39" s="9"/>
      <c r="G39" s="14"/>
      <c r="H39" s="17"/>
      <c r="I39" s="19"/>
      <c r="J39" s="6"/>
      <c r="K39" s="6"/>
      <c r="L39" s="6"/>
      <c r="M39" s="6"/>
      <c r="N39" s="6"/>
      <c r="P39" s="10"/>
      <c r="Q39" s="18"/>
    </row>
    <row r="40" spans="1:17" ht="12.75">
      <c r="A40" s="6" t="s">
        <v>28</v>
      </c>
      <c r="B40" s="10">
        <f>IF(J40&lt;&gt;"",J40,"")</f>
      </c>
      <c r="C40" s="24"/>
      <c r="D40" s="10">
        <f>IF(L40&lt;&gt;"",L40,"")</f>
        <v>6</v>
      </c>
      <c r="E40" s="10">
        <f>IF(M40&lt;&gt;"",M40,"")</f>
        <v>3</v>
      </c>
      <c r="F40" s="10">
        <f>IF(N40&lt;&gt;"",N40,"")</f>
        <v>4</v>
      </c>
      <c r="G40" s="14"/>
      <c r="H40" s="17"/>
      <c r="I40" s="6" t="s">
        <v>28</v>
      </c>
      <c r="J40" s="11">
        <f>IF(INT(Q40/10000)=0,"",INT(Q40/10000))</f>
      </c>
      <c r="K40" s="21">
        <f>IF(J40="",INT(Q40/1000),INT((Q40-J40*10000)/1000))</f>
        <v>9</v>
      </c>
      <c r="L40" s="11">
        <f>IF($K40="",INT($Q40/100),IF($J40="",INT(($Q40-$K40*1000)/100),INT(($Q40-$J40*10000-$K40*1000)/100)))</f>
        <v>6</v>
      </c>
      <c r="M40" s="11">
        <f>IF($K40="",INT($Q40/100),IF($J40="",INT(($Q40-$K40*1000-$L40*100)/10),INT(($Q40-$J40*10000-$K40*1000-$L40*100)/10)))</f>
        <v>3</v>
      </c>
      <c r="N40" s="11">
        <f>IF($K40="",INT($Q40/100),IF($J40="",INT(($Q40-$K40*1000-$L40*100-$M40*10)),INT(($Q40-$J40*10000-$K40*1000-$L40*100-$M40*10))))</f>
        <v>4</v>
      </c>
      <c r="P40" s="10"/>
      <c r="Q40" s="18">
        <f>SUM(Q41:Q43)</f>
        <v>9634</v>
      </c>
    </row>
    <row r="41" spans="1:17" ht="12.75">
      <c r="A41" s="6"/>
      <c r="B41" s="10" t="str">
        <f>IF(J41&lt;&gt;"",J41,"")</f>
        <v>-</v>
      </c>
      <c r="C41" s="10">
        <f>IF(K41&lt;&gt;"",K41,"")</f>
        <v>2</v>
      </c>
      <c r="D41" s="10">
        <f>IF(L41&lt;&gt;"",L41,"")</f>
        <v>6</v>
      </c>
      <c r="E41" s="24"/>
      <c r="F41" s="10">
        <f>IF(N41&lt;&gt;"",N41,"")</f>
        <v>7</v>
      </c>
      <c r="G41" s="14"/>
      <c r="H41" s="17"/>
      <c r="I41" s="6"/>
      <c r="J41" s="11" t="s">
        <v>31</v>
      </c>
      <c r="K41" s="11">
        <f>IF(INT(Q41/1000)=0,"",INT(Q41/1000))</f>
        <v>2</v>
      </c>
      <c r="L41" s="11">
        <f>IF($Q41&gt;=1000,INT(($Q41-K41*1000)/100),INT(($Q41)/100))</f>
        <v>6</v>
      </c>
      <c r="M41" s="21">
        <f>IF($Q41&gt;=1000,INT(($Q41-$K41*1000-$L41*100)/10),INT(($Q41-$L41*100)/10))</f>
        <v>1</v>
      </c>
      <c r="N41" s="11">
        <f>IF($Q41&gt;=1000,INT(($Q41-$K41*1000-$L41*100-$M41*10)),INT(($Q41-$L41*100-$M41*10)))</f>
        <v>7</v>
      </c>
      <c r="P41" s="10"/>
      <c r="Q41" s="18">
        <f ca="1">ROUND(RAND()*9000+100,0)</f>
        <v>2617</v>
      </c>
    </row>
    <row r="42" spans="1:17" ht="12.75">
      <c r="A42" s="19"/>
      <c r="B42" s="13" t="str">
        <f>IF(J42&lt;&gt;"",J42,"")</f>
        <v>-</v>
      </c>
      <c r="C42" s="13">
        <f>IF(K42&lt;&gt;"",K42,"")</f>
        <v>4</v>
      </c>
      <c r="D42" s="13">
        <f>IF(L42&lt;&gt;"",L42,"")</f>
        <v>2</v>
      </c>
      <c r="E42" s="13">
        <f>IF(M42&lt;&gt;"",M42,"")</f>
        <v>2</v>
      </c>
      <c r="F42" s="25"/>
      <c r="G42" s="14"/>
      <c r="H42" s="17"/>
      <c r="I42" s="19"/>
      <c r="J42" s="12" t="s">
        <v>31</v>
      </c>
      <c r="K42" s="12">
        <f>IF(INT(Q42/1000)=0,"",INT(Q42/1000))</f>
        <v>4</v>
      </c>
      <c r="L42" s="12">
        <f>IF($Q42&gt;=1000,INT(($Q42-K42*1000)/100),INT(($Q42)/100))</f>
        <v>2</v>
      </c>
      <c r="M42" s="12">
        <f>IF($Q42&gt;=1000,INT(($Q42-$K42*1000-$L42*100)/10),INT(($Q42-$L42*100)/10))</f>
        <v>2</v>
      </c>
      <c r="N42" s="22">
        <f>IF($Q42&gt;=1000,INT(($Q42-$K42*1000-$L42*100-$M42*10)),INT(($Q42-$L42*100-$M42*10)))</f>
        <v>2</v>
      </c>
      <c r="P42" s="10"/>
      <c r="Q42" s="18">
        <f ca="1">ROUND(RAND()*9000,0)</f>
        <v>4222</v>
      </c>
    </row>
    <row r="43" spans="1:17" ht="12.75">
      <c r="A43" s="19"/>
      <c r="B43" s="10">
        <f>IF(J43&lt;&gt;"",J43,"")</f>
      </c>
      <c r="C43" s="10">
        <f>IF(K43&lt;&gt;"",K43,"")</f>
        <v>2</v>
      </c>
      <c r="D43" s="24"/>
      <c r="E43" s="10">
        <f>IF(M43&lt;&gt;"",M43,"")</f>
        <v>9</v>
      </c>
      <c r="F43" s="10">
        <f>IF(N43&lt;&gt;"",N43,"")</f>
        <v>5</v>
      </c>
      <c r="G43" s="14"/>
      <c r="H43" s="17"/>
      <c r="I43" s="19"/>
      <c r="J43" s="11"/>
      <c r="K43" s="11">
        <f>IF(INT(Q43/1000)=0,"",INT(Q43/1000))</f>
        <v>2</v>
      </c>
      <c r="L43" s="21">
        <f>IF($Q43&gt;=1000,INT(($Q43-K43*1000)/100),INT(($Q43)/100))</f>
        <v>7</v>
      </c>
      <c r="M43" s="11">
        <f>IF($Q43&gt;=1000,INT(($Q43-$K43*1000-$L43*100)/10),INT(($Q43-$L43*100)/10))</f>
        <v>9</v>
      </c>
      <c r="N43" s="11">
        <f>IF($Q43&gt;=1000,INT(($Q43-$K43*1000-$L43*100-$M43*10)),INT(($Q43-$L43*100-$M43*10)))</f>
        <v>5</v>
      </c>
      <c r="P43" s="10"/>
      <c r="Q43" s="18">
        <f ca="1">ROUND(RAND()*9000,0)</f>
        <v>2795</v>
      </c>
    </row>
    <row r="44" spans="1:17" ht="12.75">
      <c r="A44" s="19"/>
      <c r="B44" s="9"/>
      <c r="C44" s="9"/>
      <c r="D44" s="9"/>
      <c r="E44" s="9"/>
      <c r="F44" s="9"/>
      <c r="G44" s="14"/>
      <c r="H44" s="17"/>
      <c r="I44" s="19"/>
      <c r="J44" s="6"/>
      <c r="K44" s="6"/>
      <c r="L44" s="6"/>
      <c r="M44" s="6"/>
      <c r="N44" s="6"/>
      <c r="P44" s="10"/>
      <c r="Q44" s="18"/>
    </row>
    <row r="45" spans="1:17" ht="12.75">
      <c r="A45" s="6" t="s">
        <v>29</v>
      </c>
      <c r="B45" s="10">
        <f>IF(J45&lt;&gt;"",J45,"")</f>
        <v>1</v>
      </c>
      <c r="C45" s="24"/>
      <c r="D45" s="10">
        <f>IF(L45&lt;&gt;"",L45,"")</f>
        <v>6</v>
      </c>
      <c r="E45" s="24"/>
      <c r="F45" s="10">
        <f>IF(N45&lt;&gt;"",N45,"")</f>
        <v>2</v>
      </c>
      <c r="G45" s="14"/>
      <c r="H45" s="17"/>
      <c r="I45" s="6" t="s">
        <v>29</v>
      </c>
      <c r="J45" s="11">
        <f>IF(INT(Q45/10000)=0,"",INT(Q45/10000))</f>
        <v>1</v>
      </c>
      <c r="K45" s="21">
        <f>IF(J45="",INT(Q45/1000),INT((Q45-J45*10000)/1000))</f>
        <v>7</v>
      </c>
      <c r="L45" s="11">
        <f>IF($K45="",INT($Q45/100),IF($J45="",INT(($Q45-$K45*1000)/100),INT(($Q45-$J45*10000-$K45*1000)/100)))</f>
        <v>6</v>
      </c>
      <c r="M45" s="21">
        <f>IF($K45="",INT($Q45/100),IF($J45="",INT(($Q45-$K45*1000-$L45*100)/10),INT(($Q45-$J45*10000-$K45*1000-$L45*100)/10)))</f>
        <v>9</v>
      </c>
      <c r="N45" s="11">
        <f>IF($K45="",INT($Q45/100),IF($J45="",INT(($Q45-$K45*1000-$L45*100-$M45*10)),INT(($Q45-$J45*10000-$K45*1000-$L45*100-$M45*10))))</f>
        <v>2</v>
      </c>
      <c r="P45" s="10"/>
      <c r="Q45" s="18">
        <f>SUM(Q46:Q48)</f>
        <v>17692</v>
      </c>
    </row>
    <row r="46" spans="1:17" ht="12.75">
      <c r="A46" s="19"/>
      <c r="B46" s="10" t="str">
        <f>IF(J46&lt;&gt;"",J46,"")</f>
        <v>-</v>
      </c>
      <c r="C46" s="10">
        <f>IF(K46&lt;&gt;"",K46,"")</f>
        <v>5</v>
      </c>
      <c r="D46" s="10">
        <f>IF(L46&lt;&gt;"",L46,"")</f>
        <v>3</v>
      </c>
      <c r="E46" s="10">
        <f>IF(M46&lt;&gt;"",M46,"")</f>
        <v>1</v>
      </c>
      <c r="F46" s="10">
        <f>IF(N46&lt;&gt;"",N46,"")</f>
        <v>9</v>
      </c>
      <c r="G46" s="14"/>
      <c r="H46" s="17"/>
      <c r="I46" s="19"/>
      <c r="J46" s="11" t="s">
        <v>31</v>
      </c>
      <c r="K46" s="11">
        <f>IF(INT(Q46/1000)=0,"",INT(Q46/1000))</f>
        <v>5</v>
      </c>
      <c r="L46" s="11">
        <f>IF($Q46&gt;=1000,INT(($Q46-K46*1000)/100),INT(($Q46)/100))</f>
        <v>3</v>
      </c>
      <c r="M46" s="11">
        <f>IF($Q46&gt;=1000,INT(($Q46-$K46*1000-$L46*100)/10),INT(($Q46-$L46*100)/10))</f>
        <v>1</v>
      </c>
      <c r="N46" s="11">
        <f>IF($Q46&gt;=1000,INT(($Q46-$K46*1000-$L46*100-$M46*10)),INT(($Q46-$L46*100-$M46*10)))</f>
        <v>9</v>
      </c>
      <c r="P46" s="10"/>
      <c r="Q46" s="18">
        <f ca="1">ROUND(RAND()*9000+100,0)</f>
        <v>5319</v>
      </c>
    </row>
    <row r="47" spans="1:17" ht="12.75">
      <c r="A47" s="19"/>
      <c r="B47" s="13" t="str">
        <f>IF(J47&lt;&gt;"",J47,"")</f>
        <v>-</v>
      </c>
      <c r="C47" s="13">
        <f>IF(K47&lt;&gt;"",K47,"")</f>
        <v>6</v>
      </c>
      <c r="D47" s="25"/>
      <c r="E47" s="13">
        <f>IF(M47&lt;&gt;"",M47,"")</f>
        <v>0</v>
      </c>
      <c r="F47" s="13">
        <f>IF(N47&lt;&gt;"",N47,"")</f>
        <v>3</v>
      </c>
      <c r="G47" s="14"/>
      <c r="H47" s="17"/>
      <c r="I47" s="19"/>
      <c r="J47" s="12" t="s">
        <v>31</v>
      </c>
      <c r="K47" s="12">
        <f>IF(INT(Q47/1000)=0,"",INT(Q47/1000))</f>
        <v>6</v>
      </c>
      <c r="L47" s="22">
        <f>IF($Q47&gt;=1000,INT(($Q47-K47*1000)/100),INT(($Q47)/100))</f>
        <v>0</v>
      </c>
      <c r="M47" s="12">
        <f>IF($Q47&gt;=1000,INT(($Q47-$K47*1000-$L47*100)/10),INT(($Q47-$L47*100)/10))</f>
        <v>0</v>
      </c>
      <c r="N47" s="12">
        <f>IF($Q47&gt;=1000,INT(($Q47-$K47*1000-$L47*100-$M47*10)),INT(($Q47-$L47*100-$M47*10)))</f>
        <v>3</v>
      </c>
      <c r="P47" s="10"/>
      <c r="Q47" s="18">
        <f ca="1">ROUND(RAND()*9000,0)</f>
        <v>6003</v>
      </c>
    </row>
    <row r="48" spans="1:17" ht="12.75">
      <c r="A48" s="19"/>
      <c r="B48" s="10">
        <f>IF(J48&lt;&gt;"",J48,"")</f>
      </c>
      <c r="C48" s="10">
        <f>IF(K48&lt;&gt;"",K48,"")</f>
        <v>6</v>
      </c>
      <c r="D48" s="10">
        <f>IF(L48&lt;&gt;"",L48,"")</f>
        <v>3</v>
      </c>
      <c r="E48" s="10">
        <f>IF(M48&lt;&gt;"",M48,"")</f>
        <v>7</v>
      </c>
      <c r="F48" s="24"/>
      <c r="G48" s="14"/>
      <c r="H48" s="17"/>
      <c r="I48" s="19"/>
      <c r="J48" s="11"/>
      <c r="K48" s="11">
        <f>IF(INT(Q48/1000)=0,"",INT(Q48/1000))</f>
        <v>6</v>
      </c>
      <c r="L48" s="11">
        <f>IF($Q48&gt;=1000,INT(($Q48-K48*1000)/100),INT(($Q48)/100))</f>
        <v>3</v>
      </c>
      <c r="M48" s="11">
        <f>IF($Q48&gt;=1000,INT(($Q48-$K48*1000-$L48*100)/10),INT(($Q48-$L48*100)/10))</f>
        <v>7</v>
      </c>
      <c r="N48" s="21">
        <f>IF($Q48&gt;=1000,INT(($Q48-$K48*1000-$L48*100-$M48*10)),INT(($Q48-$L48*100-$M48*10)))</f>
        <v>0</v>
      </c>
      <c r="P48" s="10"/>
      <c r="Q48" s="18">
        <f ca="1">ROUND(RAND()*9000,0)</f>
        <v>6370</v>
      </c>
    </row>
    <row r="49" spans="1:17" ht="12.75">
      <c r="A49" s="19"/>
      <c r="B49" s="9"/>
      <c r="C49" s="9"/>
      <c r="D49" s="9"/>
      <c r="E49" s="9"/>
      <c r="F49" s="9"/>
      <c r="G49" s="14"/>
      <c r="H49" s="17"/>
      <c r="I49" s="19"/>
      <c r="J49" s="6"/>
      <c r="K49" s="6"/>
      <c r="L49" s="6"/>
      <c r="M49" s="6"/>
      <c r="N49" s="6"/>
      <c r="P49" s="10"/>
      <c r="Q49" s="18"/>
    </row>
    <row r="50" spans="1:17" ht="12.75">
      <c r="A50" s="6" t="s">
        <v>30</v>
      </c>
      <c r="B50" s="10">
        <f>IF(J50&lt;&gt;"",J50,"")</f>
      </c>
      <c r="C50" s="24"/>
      <c r="D50" s="10">
        <f>IF(L50&lt;&gt;"",L50,"")</f>
        <v>7</v>
      </c>
      <c r="E50" s="10">
        <f>IF(M50&lt;&gt;"",M50,"")</f>
        <v>1</v>
      </c>
      <c r="F50" s="10">
        <f>IF(N50&lt;&gt;"",N50,"")</f>
        <v>9</v>
      </c>
      <c r="G50" s="14"/>
      <c r="H50" s="17"/>
      <c r="I50" s="6" t="s">
        <v>30</v>
      </c>
      <c r="J50" s="11">
        <f>IF(INT(Q50/10000)=0,"",INT(Q50/10000))</f>
      </c>
      <c r="K50" s="21">
        <f>IF(J50="",INT(Q50/1000),INT((Q50-J50*10000)/1000))</f>
        <v>8</v>
      </c>
      <c r="L50" s="11">
        <f>IF($K50="",INT($Q50/100),IF($J50="",INT(($Q50-$K50*1000)/100),INT(($Q50-$J50*10000-$K50*1000)/100)))</f>
        <v>7</v>
      </c>
      <c r="M50" s="11">
        <f>IF($K50="",INT($Q50/100),IF($J50="",INT(($Q50-$K50*1000-$L50*100)/10),INT(($Q50-$J50*10000-$K50*1000-$L50*100)/10)))</f>
        <v>1</v>
      </c>
      <c r="N50" s="11">
        <f>IF($K50="",INT($Q50/100),IF($J50="",INT(($Q50-$K50*1000-$L50*100-$M50*10)),INT(($Q50-$J50*10000-$K50*1000-$L50*100-$M50*10))))</f>
        <v>9</v>
      </c>
      <c r="P50" s="10"/>
      <c r="Q50" s="18">
        <f>SUM(Q51:Q53)</f>
        <v>8719</v>
      </c>
    </row>
    <row r="51" spans="1:17" ht="12.75">
      <c r="A51" s="6"/>
      <c r="B51" s="10" t="str">
        <f>IF(J51&lt;&gt;"",J51,"")</f>
        <v>-</v>
      </c>
      <c r="C51" s="10">
        <f>IF(K51&lt;&gt;"",K51,"")</f>
        <v>1</v>
      </c>
      <c r="D51" s="10">
        <f>IF(L51&lt;&gt;"",L51,"")</f>
        <v>1</v>
      </c>
      <c r="E51" s="10">
        <f>IF(M51&lt;&gt;"",M51,"")</f>
        <v>9</v>
      </c>
      <c r="F51" s="10">
        <f>IF(N51&lt;&gt;"",N51,"")</f>
        <v>7</v>
      </c>
      <c r="G51" s="14"/>
      <c r="H51" s="17"/>
      <c r="I51" s="6"/>
      <c r="J51" s="11" t="s">
        <v>31</v>
      </c>
      <c r="K51" s="11">
        <f>IF(INT(Q51/1000)=0,"",INT(Q51/1000))</f>
        <v>1</v>
      </c>
      <c r="L51" s="11">
        <f>IF($Q51&gt;=1000,INT(($Q51-K51*1000)/100),INT(($Q51)/100))</f>
        <v>1</v>
      </c>
      <c r="M51" s="11">
        <f>IF($Q51&gt;=1000,INT(($Q51-$K51*1000-$L51*100)/10),INT(($Q51-$L51*100)/10))</f>
        <v>9</v>
      </c>
      <c r="N51" s="11">
        <f>IF($Q51&gt;=1000,INT(($Q51-$K51*1000-$L51*100-$M51*10)),INT(($Q51-$L51*100-$M51*10)))</f>
        <v>7</v>
      </c>
      <c r="P51" s="10"/>
      <c r="Q51" s="18">
        <f ca="1">ROUND(RAND()*9000+100,0)</f>
        <v>1197</v>
      </c>
    </row>
    <row r="52" spans="1:17" ht="12.75">
      <c r="A52" s="19"/>
      <c r="B52" s="13" t="str">
        <f>IF(J52&lt;&gt;"",J52,"")</f>
        <v>-</v>
      </c>
      <c r="C52" s="13">
        <f>IF(K52&lt;&gt;"",K52,"")</f>
      </c>
      <c r="D52" s="13">
        <f>IF(L52&lt;&gt;"",L52,"")</f>
        <v>3</v>
      </c>
      <c r="E52" s="25"/>
      <c r="F52" s="13">
        <f>IF(N52&lt;&gt;"",N52,"")</f>
        <v>7</v>
      </c>
      <c r="G52" s="14"/>
      <c r="H52" s="17"/>
      <c r="I52" s="19"/>
      <c r="J52" s="12" t="s">
        <v>31</v>
      </c>
      <c r="K52" s="12">
        <f>IF(INT(Q52/1000)=0,"",INT(Q52/1000))</f>
      </c>
      <c r="L52" s="12">
        <f>IF($Q52&gt;=1000,INT(($Q52-K52*1000)/100),INT(($Q52)/100))</f>
        <v>3</v>
      </c>
      <c r="M52" s="22">
        <f>IF($Q52&gt;=1000,INT(($Q52-$K52*1000-$L52*100)/10),INT(($Q52-$L52*100)/10))</f>
        <v>5</v>
      </c>
      <c r="N52" s="12">
        <f>IF($Q52&gt;=1000,INT(($Q52-$K52*1000-$L52*100-$M52*10)),INT(($Q52-$L52*100-$M52*10)))</f>
        <v>7</v>
      </c>
      <c r="P52" s="10"/>
      <c r="Q52" s="18">
        <f ca="1">ROUND(RAND()*9000,0)</f>
        <v>357</v>
      </c>
    </row>
    <row r="53" spans="1:17" ht="12.75">
      <c r="A53" s="19"/>
      <c r="B53" s="10">
        <f>IF(J53&lt;&gt;"",J53,"")</f>
      </c>
      <c r="C53" s="10">
        <f>IF(K53&lt;&gt;"",K53,"")</f>
        <v>7</v>
      </c>
      <c r="D53" s="24"/>
      <c r="E53" s="10">
        <f>IF(M53&lt;&gt;"",M53,"")</f>
        <v>6</v>
      </c>
      <c r="F53" s="24"/>
      <c r="G53" s="14"/>
      <c r="H53" s="17"/>
      <c r="I53" s="19"/>
      <c r="J53" s="11"/>
      <c r="K53" s="11">
        <f>IF(INT(Q53/1000)=0,"",INT(Q53/1000))</f>
        <v>7</v>
      </c>
      <c r="L53" s="21">
        <f>IF($Q53&gt;=1000,INT(($Q53-K53*1000)/100),INT(($Q53)/100))</f>
        <v>1</v>
      </c>
      <c r="M53" s="11">
        <f>IF($Q53&gt;=1000,INT(($Q53-$K53*1000-$L53*100)/10),INT(($Q53-$L53*100)/10))</f>
        <v>6</v>
      </c>
      <c r="N53" s="21">
        <f>IF($Q53&gt;=1000,INT(($Q53-$K53*1000-$L53*100-$M53*10)),INT(($Q53-$L53*100-$M53*10)))</f>
        <v>5</v>
      </c>
      <c r="P53" s="10"/>
      <c r="Q53" s="18">
        <f ca="1">ROUND(RAND()*9000,0)</f>
        <v>7165</v>
      </c>
    </row>
    <row r="54" spans="1:17" ht="12.75">
      <c r="A54" s="19"/>
      <c r="B54" s="9"/>
      <c r="C54" s="9"/>
      <c r="D54" s="9"/>
      <c r="E54" s="9"/>
      <c r="F54" s="9"/>
      <c r="G54" s="14"/>
      <c r="H54" s="17"/>
      <c r="I54" s="19"/>
      <c r="J54" s="6"/>
      <c r="K54" s="6"/>
      <c r="L54" s="6"/>
      <c r="M54" s="6"/>
      <c r="N54" s="6"/>
      <c r="P54" s="10"/>
      <c r="Q54" s="18"/>
    </row>
    <row r="55" spans="1:17" ht="12.75">
      <c r="A55" s="6" t="s">
        <v>32</v>
      </c>
      <c r="B55" s="10">
        <f>IF(J55&lt;&gt;"",J55,"")</f>
      </c>
      <c r="C55" s="24"/>
      <c r="D55" s="10">
        <f>IF(L55&lt;&gt;"",L55,"")</f>
        <v>0</v>
      </c>
      <c r="E55" s="10">
        <f>IF(M55&lt;&gt;"",M55,"")</f>
        <v>6</v>
      </c>
      <c r="F55" s="10">
        <f>IF(N55&lt;&gt;"",N55,"")</f>
        <v>7</v>
      </c>
      <c r="G55" s="14"/>
      <c r="H55" s="17"/>
      <c r="I55" s="6" t="s">
        <v>32</v>
      </c>
      <c r="J55" s="11">
        <f>IF(INT(Q55/10000)=0,"",INT(Q55/10000))</f>
      </c>
      <c r="K55" s="21">
        <f>IF(J55="",INT(Q55/1000),INT((Q55-J55*10000)/1000))</f>
        <v>7</v>
      </c>
      <c r="L55" s="11">
        <f>IF($K55="",INT($Q55/100),IF($J55="",INT(($Q55-$K55*1000)/100),INT(($Q55-$J55*10000-$K55*1000)/100)))</f>
        <v>0</v>
      </c>
      <c r="M55" s="11">
        <f>IF($K55="",INT($Q55/100),IF($J55="",INT(($Q55-$K55*1000-$L55*100)/10),INT(($Q55-$J55*10000-$K55*1000-$L55*100)/10)))</f>
        <v>6</v>
      </c>
      <c r="N55" s="11">
        <f>IF($K55="",INT($Q55/100),IF($J55="",INT(($Q55-$K55*1000-$L55*100-$M55*10)),INT(($Q55-$J55*10000-$K55*1000-$L55*100-$M55*10))))</f>
        <v>7</v>
      </c>
      <c r="P55" s="10"/>
      <c r="Q55" s="18">
        <f>SUM(Q56:Q58)</f>
        <v>7067</v>
      </c>
    </row>
    <row r="56" spans="1:17" ht="12.75">
      <c r="A56" s="5"/>
      <c r="B56" s="10" t="str">
        <f>IF(J56&lt;&gt;"",J56,"")</f>
        <v>-</v>
      </c>
      <c r="C56" s="10">
        <f>IF(K56&lt;&gt;"",K56,"")</f>
        <v>4</v>
      </c>
      <c r="D56" s="24"/>
      <c r="E56" s="10">
        <f>IF(M56&lt;&gt;"",M56,"")</f>
        <v>6</v>
      </c>
      <c r="F56" s="24"/>
      <c r="G56" s="14"/>
      <c r="H56" s="17"/>
      <c r="I56" s="5"/>
      <c r="J56" s="11" t="s">
        <v>31</v>
      </c>
      <c r="K56" s="11">
        <f>IF(INT(Q56/1000)=0,"",INT(Q56/1000))</f>
        <v>4</v>
      </c>
      <c r="L56" s="21">
        <f>IF($Q56&gt;=1000,INT(($Q56-K56*1000)/100),INT(($Q56)/100))</f>
        <v>4</v>
      </c>
      <c r="M56" s="11">
        <f>IF($Q56&gt;=1000,INT(($Q56-$K56*1000-$L56*100)/10),INT(($Q56-$L56*100)/10))</f>
        <v>6</v>
      </c>
      <c r="N56" s="21">
        <f>IF($Q56&gt;=1000,INT(($Q56-$K56*1000-$L56*100-$M56*10)),INT(($Q56-$L56*100-$M56*10)))</f>
        <v>5</v>
      </c>
      <c r="P56" s="10"/>
      <c r="Q56" s="18">
        <f ca="1">ROUND(RAND()*9000+100,0)</f>
        <v>4465</v>
      </c>
    </row>
    <row r="57" spans="1:17" ht="12.75">
      <c r="A57" s="5"/>
      <c r="B57" s="13" t="str">
        <f>IF(J57&lt;&gt;"",J57,"")</f>
        <v>-</v>
      </c>
      <c r="C57" s="13">
        <f>IF(K57&lt;&gt;"",K57,"")</f>
      </c>
      <c r="D57" s="13">
        <f>IF(L57&lt;&gt;"",L57,"")</f>
        <v>8</v>
      </c>
      <c r="E57" s="25"/>
      <c r="F57" s="13">
        <f>IF(N57&lt;&gt;"",N57,"")</f>
        <v>8</v>
      </c>
      <c r="G57" s="14"/>
      <c r="H57" s="17"/>
      <c r="I57" s="5"/>
      <c r="J57" s="12" t="s">
        <v>31</v>
      </c>
      <c r="K57" s="12">
        <f>IF(INT(Q57/1000)=0,"",INT(Q57/1000))</f>
      </c>
      <c r="L57" s="12">
        <f>IF($Q57&gt;=1000,INT(($Q57-K57*1000)/100),INT(($Q57)/100))</f>
        <v>8</v>
      </c>
      <c r="M57" s="22">
        <f>IF($Q57&gt;=1000,INT(($Q57-$K57*1000-$L57*100)/10),INT(($Q57-$L57*100)/10))</f>
        <v>8</v>
      </c>
      <c r="N57" s="12">
        <f>IF($Q57&gt;=1000,INT(($Q57-$K57*1000-$L57*100-$M57*10)),INT(($Q57-$L57*100-$M57*10)))</f>
        <v>8</v>
      </c>
      <c r="P57" s="10"/>
      <c r="Q57" s="18">
        <f ca="1">ROUND(RAND()*9000,0)</f>
        <v>888</v>
      </c>
    </row>
    <row r="58" spans="1:17" ht="12.75">
      <c r="A58" s="5"/>
      <c r="B58" s="10">
        <f>IF(J58&lt;&gt;"",J58,"")</f>
      </c>
      <c r="C58" s="10">
        <f>IF(K58&lt;&gt;"",K58,"")</f>
        <v>1</v>
      </c>
      <c r="D58" s="10">
        <f>IF(L58&lt;&gt;"",L58,"")</f>
        <v>7</v>
      </c>
      <c r="E58" s="10">
        <f>IF(M58&lt;&gt;"",M58,"")</f>
        <v>1</v>
      </c>
      <c r="F58" s="10">
        <f>IF(N58&lt;&gt;"",N58,"")</f>
        <v>4</v>
      </c>
      <c r="G58" s="14"/>
      <c r="H58" s="17"/>
      <c r="I58" s="5"/>
      <c r="J58" s="11"/>
      <c r="K58" s="11">
        <f>IF(INT(Q58/1000)=0,"",INT(Q58/1000))</f>
        <v>1</v>
      </c>
      <c r="L58" s="11">
        <f>IF($Q58&gt;=1000,INT(($Q58-K58*1000)/100),INT(($Q58)/100))</f>
        <v>7</v>
      </c>
      <c r="M58" s="11">
        <f>IF($Q58&gt;=1000,INT(($Q58-$K58*1000-$L58*100)/10),INT(($Q58-$L58*100)/10))</f>
        <v>1</v>
      </c>
      <c r="N58" s="11">
        <f>IF($Q58&gt;=1000,INT(($Q58-$K58*1000-$L58*100-$M58*10)),INT(($Q58-$L58*100-$M58*10)))</f>
        <v>4</v>
      </c>
      <c r="P58" s="10"/>
      <c r="Q58" s="18">
        <f ca="1">ROUND(RAND()*9000,0)</f>
        <v>1714</v>
      </c>
    </row>
  </sheetData>
  <sheetProtection/>
  <mergeCells count="2">
    <mergeCell ref="S4:T4"/>
    <mergeCell ref="S3:T3"/>
  </mergeCells>
  <printOptions/>
  <pageMargins left="0.7" right="0.585937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D1">
      <selection activeCell="P2" sqref="P2:P38"/>
    </sheetView>
  </sheetViews>
  <sheetFormatPr defaultColWidth="11.421875" defaultRowHeight="12.75"/>
  <cols>
    <col min="2" max="2" width="35.00390625" style="0" customWidth="1"/>
    <col min="3" max="3" width="11.57421875" style="0" customWidth="1"/>
    <col min="4" max="4" width="8.57421875" style="0" customWidth="1"/>
    <col min="6" max="6" width="5.8515625" style="0" bestFit="1" customWidth="1"/>
    <col min="7" max="7" width="6.8515625" style="0" bestFit="1" customWidth="1"/>
    <col min="8" max="8" width="5.8515625" style="0" bestFit="1" customWidth="1"/>
    <col min="9" max="9" width="6.8515625" style="0" bestFit="1" customWidth="1"/>
    <col min="10" max="10" width="3.00390625" style="0" bestFit="1" customWidth="1"/>
    <col min="11" max="11" width="6.57421875" style="0" bestFit="1" customWidth="1"/>
    <col min="12" max="13" width="3.00390625" style="0" bestFit="1" customWidth="1"/>
    <col min="14" max="14" width="17.57421875" style="4" customWidth="1"/>
    <col min="15" max="15" width="34.7109375" style="0" bestFit="1" customWidth="1"/>
    <col min="16" max="16" width="36.00390625" style="0" bestFit="1" customWidth="1"/>
    <col min="17" max="17" width="5.8515625" style="0" bestFit="1" customWidth="1"/>
    <col min="18" max="18" width="5.8515625" style="0" customWidth="1"/>
  </cols>
  <sheetData>
    <row r="1" spans="1:18" ht="12.75">
      <c r="A1">
        <v>37</v>
      </c>
      <c r="C1" s="4" t="s">
        <v>8</v>
      </c>
      <c r="D1" s="4" t="s">
        <v>9</v>
      </c>
      <c r="E1" s="4" t="s">
        <v>3</v>
      </c>
      <c r="F1" s="4" t="s">
        <v>4</v>
      </c>
      <c r="G1" s="4" t="s">
        <v>6</v>
      </c>
      <c r="H1" s="4" t="s">
        <v>5</v>
      </c>
      <c r="I1" s="4" t="s">
        <v>7</v>
      </c>
      <c r="J1" s="4" t="s">
        <v>2</v>
      </c>
      <c r="K1" s="4" t="s">
        <v>3</v>
      </c>
      <c r="L1" s="4"/>
      <c r="M1" s="4"/>
      <c r="Q1" s="4" t="s">
        <v>5</v>
      </c>
      <c r="R1" s="4"/>
    </row>
    <row r="2" spans="1:23" ht="15">
      <c r="A2">
        <f ca="1">ROUND(RAND()*(A1-1)+0.5,0)</f>
        <v>19</v>
      </c>
      <c r="B2">
        <f aca="true" t="shared" si="0" ref="B2:B37">MOD(B1+$A$2,$A$1)</f>
        <v>19</v>
      </c>
      <c r="C2">
        <v>69</v>
      </c>
      <c r="D2">
        <v>139</v>
      </c>
      <c r="E2">
        <f ca="1">ROUND(RAND()*(D2-C2)+C2,0)</f>
        <v>82</v>
      </c>
      <c r="F2">
        <v>6</v>
      </c>
      <c r="G2" s="8">
        <f>E2/F2</f>
        <v>13.666666666666666</v>
      </c>
      <c r="H2">
        <f>IF(OR(Q2=F2,W2=1),F2+1,Q2)</f>
        <v>7</v>
      </c>
      <c r="I2" s="8">
        <f>E2/H2</f>
        <v>11.714285714285714</v>
      </c>
      <c r="J2">
        <f>_XLL.GGT(F2,H2)</f>
        <v>1</v>
      </c>
      <c r="K2" s="8">
        <f>E2/J2</f>
        <v>82</v>
      </c>
      <c r="L2">
        <f>F2/J2</f>
        <v>6</v>
      </c>
      <c r="M2">
        <f>H2/J2</f>
        <v>7</v>
      </c>
      <c r="N2" s="4" t="s">
        <v>22</v>
      </c>
      <c r="O2" t="str">
        <f aca="true" t="shared" si="1" ref="O2:O38">F2&amp;" "&amp;N2&amp;" brauchen "&amp;TEXT(G2,"##,00")&amp;" Stunden."</f>
        <v>6 Arbeiter brauchen 13,67 Stunden.</v>
      </c>
      <c r="P2" s="4" t="str">
        <f>"Wie lange brauchen "&amp;H2&amp;" "&amp;N2</f>
        <v>Wie lange brauchen 7 Arbeiter</v>
      </c>
      <c r="Q2">
        <f aca="true" ca="1" t="shared" si="2" ref="Q2:Q38">ROUND(RAND()*20+2,0)</f>
        <v>18</v>
      </c>
      <c r="S2">
        <f>F2/Q2</f>
        <v>0.3333333333333333</v>
      </c>
      <c r="T2">
        <f>ROUND(S2,0)</f>
        <v>0</v>
      </c>
      <c r="U2">
        <f>Q2/F2</f>
        <v>3</v>
      </c>
      <c r="V2" s="2">
        <f>ROUND(U2,0)</f>
        <v>3</v>
      </c>
      <c r="W2">
        <f>IF(OR(S2=T2,U2=V2),1,0)</f>
        <v>1</v>
      </c>
    </row>
    <row r="3" spans="2:23" ht="15">
      <c r="B3">
        <f t="shared" si="0"/>
        <v>1</v>
      </c>
      <c r="C3">
        <v>69</v>
      </c>
      <c r="D3">
        <v>139</v>
      </c>
      <c r="E3">
        <f aca="true" ca="1" t="shared" si="3" ref="E3:E38">ROUND(RAND()*(D3-C3)+C3,0)</f>
        <v>99</v>
      </c>
      <c r="F3">
        <f aca="true" ca="1" t="shared" si="4" ref="F3:F38">ROUND(RAND()*20+2,0)</f>
        <v>7</v>
      </c>
      <c r="G3" s="8">
        <f aca="true" t="shared" si="5" ref="G3:G38">E3/F3</f>
        <v>14.142857142857142</v>
      </c>
      <c r="H3">
        <f aca="true" t="shared" si="6" ref="H3:H38">IF(OR(Q3=F3,W3=1),F3+1,Q3)</f>
        <v>8</v>
      </c>
      <c r="I3" s="8">
        <f aca="true" t="shared" si="7" ref="I3:I38">E3/H3</f>
        <v>12.375</v>
      </c>
      <c r="J3">
        <f aca="true" t="shared" si="8" ref="J3:J16">_XLL.GGT(F3,H3)</f>
        <v>1</v>
      </c>
      <c r="K3" s="8">
        <f aca="true" t="shared" si="9" ref="K3:K38">E3/J3</f>
        <v>99</v>
      </c>
      <c r="L3">
        <f aca="true" t="shared" si="10" ref="L3:L16">F3/J3</f>
        <v>7</v>
      </c>
      <c r="M3">
        <f aca="true" t="shared" si="11" ref="M3:M16">H3/J3</f>
        <v>8</v>
      </c>
      <c r="N3" s="4" t="s">
        <v>22</v>
      </c>
      <c r="O3" t="str">
        <f t="shared" si="1"/>
        <v>7 Arbeiter brauchen 14,14 Stunden.</v>
      </c>
      <c r="P3" s="4" t="str">
        <f aca="true" t="shared" si="12" ref="P3:P38">"Wie lange brauchen "&amp;H3&amp;" "&amp;N3</f>
        <v>Wie lange brauchen 8 Arbeiter</v>
      </c>
      <c r="Q3">
        <f ca="1" t="shared" si="2"/>
        <v>14</v>
      </c>
      <c r="S3">
        <f aca="true" t="shared" si="13" ref="S3:S10">F3/Q3</f>
        <v>0.5</v>
      </c>
      <c r="T3">
        <f aca="true" t="shared" si="14" ref="T3:T38">ROUND(S3,0)</f>
        <v>1</v>
      </c>
      <c r="U3">
        <f aca="true" t="shared" si="15" ref="U3:U10">Q3/F3</f>
        <v>2</v>
      </c>
      <c r="V3" s="2">
        <f aca="true" t="shared" si="16" ref="V3:V38">ROUND(U3,0)</f>
        <v>2</v>
      </c>
      <c r="W3">
        <f aca="true" t="shared" si="17" ref="W3:W10">IF(OR(S3=T3,U3=V3),1,0)</f>
        <v>1</v>
      </c>
    </row>
    <row r="4" spans="2:23" ht="15">
      <c r="B4">
        <f t="shared" si="0"/>
        <v>20</v>
      </c>
      <c r="C4">
        <v>149</v>
      </c>
      <c r="D4">
        <v>299</v>
      </c>
      <c r="E4">
        <f ca="1" t="shared" si="3"/>
        <v>290</v>
      </c>
      <c r="F4">
        <f ca="1" t="shared" si="4"/>
        <v>9</v>
      </c>
      <c r="G4" s="8">
        <f t="shared" si="5"/>
        <v>32.22222222222222</v>
      </c>
      <c r="H4">
        <f t="shared" si="6"/>
        <v>6</v>
      </c>
      <c r="I4" s="8">
        <f t="shared" si="7"/>
        <v>48.333333333333336</v>
      </c>
      <c r="J4">
        <f t="shared" si="8"/>
        <v>3</v>
      </c>
      <c r="K4" s="8">
        <f t="shared" si="9"/>
        <v>96.66666666666667</v>
      </c>
      <c r="L4">
        <f t="shared" si="10"/>
        <v>3</v>
      </c>
      <c r="M4">
        <f t="shared" si="11"/>
        <v>2</v>
      </c>
      <c r="N4" s="4" t="s">
        <v>22</v>
      </c>
      <c r="O4" t="str">
        <f t="shared" si="1"/>
        <v>9 Arbeiter brauchen 32,22 Stunden.</v>
      </c>
      <c r="P4" s="4" t="str">
        <f t="shared" si="12"/>
        <v>Wie lange brauchen 6 Arbeiter</v>
      </c>
      <c r="Q4">
        <f ca="1" t="shared" si="2"/>
        <v>6</v>
      </c>
      <c r="S4">
        <f t="shared" si="13"/>
        <v>1.5</v>
      </c>
      <c r="T4">
        <f t="shared" si="14"/>
        <v>2</v>
      </c>
      <c r="U4">
        <f t="shared" si="15"/>
        <v>0.6666666666666666</v>
      </c>
      <c r="V4" s="2">
        <f t="shared" si="16"/>
        <v>1</v>
      </c>
      <c r="W4">
        <f t="shared" si="17"/>
        <v>0</v>
      </c>
    </row>
    <row r="5" spans="2:23" ht="15">
      <c r="B5">
        <f t="shared" si="0"/>
        <v>2</v>
      </c>
      <c r="C5">
        <v>99</v>
      </c>
      <c r="D5">
        <v>139</v>
      </c>
      <c r="E5">
        <f ca="1" t="shared" si="3"/>
        <v>125</v>
      </c>
      <c r="F5">
        <f ca="1" t="shared" si="4"/>
        <v>21</v>
      </c>
      <c r="G5" s="8">
        <f t="shared" si="5"/>
        <v>5.9523809523809526</v>
      </c>
      <c r="H5">
        <f t="shared" si="6"/>
        <v>16</v>
      </c>
      <c r="I5" s="8">
        <f t="shared" si="7"/>
        <v>7.8125</v>
      </c>
      <c r="J5">
        <f t="shared" si="8"/>
        <v>1</v>
      </c>
      <c r="K5" s="8">
        <f t="shared" si="9"/>
        <v>125</v>
      </c>
      <c r="L5">
        <f t="shared" si="10"/>
        <v>21</v>
      </c>
      <c r="M5">
        <f t="shared" si="11"/>
        <v>16</v>
      </c>
      <c r="N5" s="4" t="s">
        <v>22</v>
      </c>
      <c r="O5" t="str">
        <f t="shared" si="1"/>
        <v>21 Arbeiter brauchen 5,95 Stunden.</v>
      </c>
      <c r="P5" s="4" t="str">
        <f t="shared" si="12"/>
        <v>Wie lange brauchen 16 Arbeiter</v>
      </c>
      <c r="Q5">
        <f ca="1" t="shared" si="2"/>
        <v>16</v>
      </c>
      <c r="S5">
        <f t="shared" si="13"/>
        <v>1.3125</v>
      </c>
      <c r="T5">
        <f t="shared" si="14"/>
        <v>1</v>
      </c>
      <c r="U5">
        <f t="shared" si="15"/>
        <v>0.7619047619047619</v>
      </c>
      <c r="V5" s="2">
        <f t="shared" si="16"/>
        <v>1</v>
      </c>
      <c r="W5">
        <f t="shared" si="17"/>
        <v>0</v>
      </c>
    </row>
    <row r="6" spans="2:23" ht="15">
      <c r="B6">
        <f t="shared" si="0"/>
        <v>21</v>
      </c>
      <c r="C6">
        <v>69</v>
      </c>
      <c r="D6">
        <v>119</v>
      </c>
      <c r="E6">
        <f ca="1" t="shared" si="3"/>
        <v>92</v>
      </c>
      <c r="F6">
        <f ca="1" t="shared" si="4"/>
        <v>2</v>
      </c>
      <c r="G6" s="8">
        <f t="shared" si="5"/>
        <v>46</v>
      </c>
      <c r="H6">
        <f t="shared" si="6"/>
        <v>3</v>
      </c>
      <c r="I6" s="8">
        <f t="shared" si="7"/>
        <v>30.666666666666668</v>
      </c>
      <c r="J6">
        <f t="shared" si="8"/>
        <v>1</v>
      </c>
      <c r="K6" s="8">
        <f t="shared" si="9"/>
        <v>92</v>
      </c>
      <c r="L6">
        <f t="shared" si="10"/>
        <v>2</v>
      </c>
      <c r="M6">
        <f t="shared" si="11"/>
        <v>3</v>
      </c>
      <c r="N6" s="4" t="s">
        <v>22</v>
      </c>
      <c r="O6" t="str">
        <f t="shared" si="1"/>
        <v>2 Arbeiter brauchen 46,00 Stunden.</v>
      </c>
      <c r="P6" s="4" t="str">
        <f t="shared" si="12"/>
        <v>Wie lange brauchen 3 Arbeiter</v>
      </c>
      <c r="Q6">
        <f ca="1" t="shared" si="2"/>
        <v>18</v>
      </c>
      <c r="S6">
        <f t="shared" si="13"/>
        <v>0.1111111111111111</v>
      </c>
      <c r="T6">
        <f t="shared" si="14"/>
        <v>0</v>
      </c>
      <c r="U6">
        <f t="shared" si="15"/>
        <v>9</v>
      </c>
      <c r="V6" s="2">
        <f t="shared" si="16"/>
        <v>9</v>
      </c>
      <c r="W6">
        <f t="shared" si="17"/>
        <v>1</v>
      </c>
    </row>
    <row r="7" spans="2:23" ht="15">
      <c r="B7">
        <f t="shared" si="0"/>
        <v>3</v>
      </c>
      <c r="C7">
        <v>69</v>
      </c>
      <c r="D7">
        <v>179</v>
      </c>
      <c r="E7">
        <f ca="1" t="shared" si="3"/>
        <v>143</v>
      </c>
      <c r="F7">
        <f ca="1" t="shared" si="4"/>
        <v>21</v>
      </c>
      <c r="G7" s="8">
        <f t="shared" si="5"/>
        <v>6.809523809523809</v>
      </c>
      <c r="H7">
        <f t="shared" si="6"/>
        <v>4</v>
      </c>
      <c r="I7" s="8">
        <f t="shared" si="7"/>
        <v>35.75</v>
      </c>
      <c r="J7">
        <f t="shared" si="8"/>
        <v>1</v>
      </c>
      <c r="K7" s="8">
        <f t="shared" si="9"/>
        <v>143</v>
      </c>
      <c r="L7">
        <f t="shared" si="10"/>
        <v>21</v>
      </c>
      <c r="M7">
        <f t="shared" si="11"/>
        <v>4</v>
      </c>
      <c r="N7" s="4" t="s">
        <v>22</v>
      </c>
      <c r="O7" t="str">
        <f t="shared" si="1"/>
        <v>21 Arbeiter brauchen 6,81 Stunden.</v>
      </c>
      <c r="P7" s="4" t="str">
        <f t="shared" si="12"/>
        <v>Wie lange brauchen 4 Arbeiter</v>
      </c>
      <c r="Q7">
        <f ca="1" t="shared" si="2"/>
        <v>4</v>
      </c>
      <c r="S7">
        <f t="shared" si="13"/>
        <v>5.25</v>
      </c>
      <c r="T7">
        <f t="shared" si="14"/>
        <v>5</v>
      </c>
      <c r="U7">
        <f t="shared" si="15"/>
        <v>0.19047619047619047</v>
      </c>
      <c r="V7" s="2">
        <f t="shared" si="16"/>
        <v>0</v>
      </c>
      <c r="W7">
        <f t="shared" si="17"/>
        <v>0</v>
      </c>
    </row>
    <row r="8" spans="2:23" ht="15">
      <c r="B8">
        <f t="shared" si="0"/>
        <v>22</v>
      </c>
      <c r="C8">
        <v>69</v>
      </c>
      <c r="D8">
        <v>219</v>
      </c>
      <c r="E8">
        <f ca="1" t="shared" si="3"/>
        <v>152</v>
      </c>
      <c r="F8">
        <f ca="1" t="shared" si="4"/>
        <v>7</v>
      </c>
      <c r="G8" s="8">
        <f t="shared" si="5"/>
        <v>21.714285714285715</v>
      </c>
      <c r="H8">
        <f t="shared" si="6"/>
        <v>18</v>
      </c>
      <c r="I8" s="8">
        <f t="shared" si="7"/>
        <v>8.444444444444445</v>
      </c>
      <c r="J8">
        <f t="shared" si="8"/>
        <v>1</v>
      </c>
      <c r="K8" s="8">
        <f t="shared" si="9"/>
        <v>152</v>
      </c>
      <c r="L8">
        <f t="shared" si="10"/>
        <v>7</v>
      </c>
      <c r="M8">
        <f t="shared" si="11"/>
        <v>18</v>
      </c>
      <c r="N8" s="4" t="s">
        <v>22</v>
      </c>
      <c r="O8" t="str">
        <f t="shared" si="1"/>
        <v>7 Arbeiter brauchen 21,71 Stunden.</v>
      </c>
      <c r="P8" s="4" t="str">
        <f t="shared" si="12"/>
        <v>Wie lange brauchen 18 Arbeiter</v>
      </c>
      <c r="Q8">
        <f ca="1" t="shared" si="2"/>
        <v>18</v>
      </c>
      <c r="S8">
        <f t="shared" si="13"/>
        <v>0.3888888888888889</v>
      </c>
      <c r="T8">
        <f t="shared" si="14"/>
        <v>0</v>
      </c>
      <c r="U8">
        <f t="shared" si="15"/>
        <v>2.5714285714285716</v>
      </c>
      <c r="V8" s="2">
        <f t="shared" si="16"/>
        <v>3</v>
      </c>
      <c r="W8">
        <f t="shared" si="17"/>
        <v>0</v>
      </c>
    </row>
    <row r="9" spans="2:23" ht="15">
      <c r="B9">
        <f t="shared" si="0"/>
        <v>4</v>
      </c>
      <c r="C9">
        <v>25</v>
      </c>
      <c r="D9">
        <v>49</v>
      </c>
      <c r="E9">
        <f ca="1" t="shared" si="3"/>
        <v>42</v>
      </c>
      <c r="F9">
        <f ca="1" t="shared" si="4"/>
        <v>4</v>
      </c>
      <c r="G9" s="8">
        <f t="shared" si="5"/>
        <v>10.5</v>
      </c>
      <c r="H9">
        <f t="shared" si="6"/>
        <v>3</v>
      </c>
      <c r="I9" s="8">
        <f t="shared" si="7"/>
        <v>14</v>
      </c>
      <c r="J9">
        <f t="shared" si="8"/>
        <v>1</v>
      </c>
      <c r="K9" s="8">
        <f t="shared" si="9"/>
        <v>42</v>
      </c>
      <c r="L9">
        <f t="shared" si="10"/>
        <v>4</v>
      </c>
      <c r="M9">
        <f t="shared" si="11"/>
        <v>3</v>
      </c>
      <c r="N9" s="4" t="s">
        <v>22</v>
      </c>
      <c r="O9" t="str">
        <f t="shared" si="1"/>
        <v>4 Arbeiter brauchen 10,50 Stunden.</v>
      </c>
      <c r="P9" s="4" t="str">
        <f t="shared" si="12"/>
        <v>Wie lange brauchen 3 Arbeiter</v>
      </c>
      <c r="Q9">
        <f ca="1" t="shared" si="2"/>
        <v>3</v>
      </c>
      <c r="S9">
        <f t="shared" si="13"/>
        <v>1.3333333333333333</v>
      </c>
      <c r="T9">
        <f t="shared" si="14"/>
        <v>1</v>
      </c>
      <c r="U9">
        <f t="shared" si="15"/>
        <v>0.75</v>
      </c>
      <c r="V9" s="2">
        <f t="shared" si="16"/>
        <v>1</v>
      </c>
      <c r="W9">
        <f t="shared" si="17"/>
        <v>0</v>
      </c>
    </row>
    <row r="10" spans="2:23" ht="15">
      <c r="B10">
        <f t="shared" si="0"/>
        <v>23</v>
      </c>
      <c r="C10">
        <v>30</v>
      </c>
      <c r="D10">
        <v>99</v>
      </c>
      <c r="E10">
        <f ca="1" t="shared" si="3"/>
        <v>32</v>
      </c>
      <c r="F10">
        <f ca="1" t="shared" si="4"/>
        <v>10</v>
      </c>
      <c r="G10" s="8">
        <f t="shared" si="5"/>
        <v>3.2</v>
      </c>
      <c r="H10">
        <f t="shared" si="6"/>
        <v>16</v>
      </c>
      <c r="I10" s="8">
        <f t="shared" si="7"/>
        <v>2</v>
      </c>
      <c r="J10">
        <f t="shared" si="8"/>
        <v>2</v>
      </c>
      <c r="K10" s="8">
        <f t="shared" si="9"/>
        <v>16</v>
      </c>
      <c r="L10">
        <f t="shared" si="10"/>
        <v>5</v>
      </c>
      <c r="M10">
        <f t="shared" si="11"/>
        <v>8</v>
      </c>
      <c r="N10" s="4" t="s">
        <v>22</v>
      </c>
      <c r="O10" t="str">
        <f t="shared" si="1"/>
        <v>10 Arbeiter brauchen 3,20 Stunden.</v>
      </c>
      <c r="P10" s="4" t="str">
        <f t="shared" si="12"/>
        <v>Wie lange brauchen 16 Arbeiter</v>
      </c>
      <c r="Q10">
        <f ca="1" t="shared" si="2"/>
        <v>16</v>
      </c>
      <c r="S10">
        <f t="shared" si="13"/>
        <v>0.625</v>
      </c>
      <c r="T10">
        <f t="shared" si="14"/>
        <v>1</v>
      </c>
      <c r="U10">
        <f t="shared" si="15"/>
        <v>1.6</v>
      </c>
      <c r="V10" s="2">
        <f t="shared" si="16"/>
        <v>2</v>
      </c>
      <c r="W10">
        <f t="shared" si="17"/>
        <v>0</v>
      </c>
    </row>
    <row r="11" spans="2:23" ht="15">
      <c r="B11">
        <f t="shared" si="0"/>
        <v>5</v>
      </c>
      <c r="C11">
        <v>69</v>
      </c>
      <c r="D11">
        <v>139</v>
      </c>
      <c r="E11">
        <f ca="1" t="shared" si="3"/>
        <v>92</v>
      </c>
      <c r="F11">
        <f ca="1" t="shared" si="4"/>
        <v>2</v>
      </c>
      <c r="G11" s="8">
        <f t="shared" si="5"/>
        <v>46</v>
      </c>
      <c r="H11">
        <f t="shared" si="6"/>
        <v>3</v>
      </c>
      <c r="I11" s="8">
        <f t="shared" si="7"/>
        <v>30.666666666666668</v>
      </c>
      <c r="J11">
        <f t="shared" si="8"/>
        <v>1</v>
      </c>
      <c r="K11" s="8">
        <f t="shared" si="9"/>
        <v>92</v>
      </c>
      <c r="L11">
        <f t="shared" si="10"/>
        <v>2</v>
      </c>
      <c r="M11">
        <f t="shared" si="11"/>
        <v>3</v>
      </c>
      <c r="N11" s="4" t="s">
        <v>22</v>
      </c>
      <c r="O11" t="str">
        <f t="shared" si="1"/>
        <v>2 Arbeiter brauchen 46,00 Stunden.</v>
      </c>
      <c r="P11" s="4" t="str">
        <f t="shared" si="12"/>
        <v>Wie lange brauchen 3 Arbeiter</v>
      </c>
      <c r="Q11">
        <f ca="1" t="shared" si="2"/>
        <v>6</v>
      </c>
      <c r="S11">
        <f aca="true" t="shared" si="18" ref="S11:S38">F11/Q11</f>
        <v>0.3333333333333333</v>
      </c>
      <c r="T11">
        <f t="shared" si="14"/>
        <v>0</v>
      </c>
      <c r="U11">
        <f aca="true" t="shared" si="19" ref="U11:U38">Q11/F11</f>
        <v>3</v>
      </c>
      <c r="V11" s="2">
        <f t="shared" si="16"/>
        <v>3</v>
      </c>
      <c r="W11">
        <f aca="true" t="shared" si="20" ref="W11:W38">IF(OR(S11=T11,U11=V11),1,0)</f>
        <v>1</v>
      </c>
    </row>
    <row r="12" spans="2:23" ht="15">
      <c r="B12">
        <f t="shared" si="0"/>
        <v>24</v>
      </c>
      <c r="C12">
        <v>29</v>
      </c>
      <c r="D12">
        <v>99</v>
      </c>
      <c r="E12">
        <f ca="1" t="shared" si="3"/>
        <v>59</v>
      </c>
      <c r="F12">
        <f ca="1" t="shared" si="4"/>
        <v>20</v>
      </c>
      <c r="G12" s="8">
        <f t="shared" si="5"/>
        <v>2.95</v>
      </c>
      <c r="H12">
        <f t="shared" si="6"/>
        <v>8</v>
      </c>
      <c r="I12" s="8">
        <f t="shared" si="7"/>
        <v>7.375</v>
      </c>
      <c r="J12">
        <f t="shared" si="8"/>
        <v>4</v>
      </c>
      <c r="K12" s="8">
        <f t="shared" si="9"/>
        <v>14.75</v>
      </c>
      <c r="L12">
        <f t="shared" si="10"/>
        <v>5</v>
      </c>
      <c r="M12">
        <f t="shared" si="11"/>
        <v>2</v>
      </c>
      <c r="N12" s="4" t="s">
        <v>22</v>
      </c>
      <c r="O12" t="str">
        <f t="shared" si="1"/>
        <v>20 Arbeiter brauchen 2,95 Stunden.</v>
      </c>
      <c r="P12" s="4" t="str">
        <f t="shared" si="12"/>
        <v>Wie lange brauchen 8 Arbeiter</v>
      </c>
      <c r="Q12">
        <f ca="1" t="shared" si="2"/>
        <v>8</v>
      </c>
      <c r="S12">
        <f t="shared" si="18"/>
        <v>2.5</v>
      </c>
      <c r="T12">
        <f t="shared" si="14"/>
        <v>3</v>
      </c>
      <c r="U12">
        <f t="shared" si="19"/>
        <v>0.4</v>
      </c>
      <c r="V12" s="2">
        <f t="shared" si="16"/>
        <v>0</v>
      </c>
      <c r="W12">
        <f t="shared" si="20"/>
        <v>0</v>
      </c>
    </row>
    <row r="13" spans="2:23" ht="15">
      <c r="B13">
        <f t="shared" si="0"/>
        <v>6</v>
      </c>
      <c r="C13">
        <v>17</v>
      </c>
      <c r="D13">
        <v>89</v>
      </c>
      <c r="E13">
        <f ca="1" t="shared" si="3"/>
        <v>29</v>
      </c>
      <c r="F13">
        <f ca="1" t="shared" si="4"/>
        <v>8</v>
      </c>
      <c r="G13" s="8">
        <f t="shared" si="5"/>
        <v>3.625</v>
      </c>
      <c r="H13">
        <f t="shared" si="6"/>
        <v>9</v>
      </c>
      <c r="I13" s="8">
        <f t="shared" si="7"/>
        <v>3.2222222222222223</v>
      </c>
      <c r="J13">
        <f t="shared" si="8"/>
        <v>1</v>
      </c>
      <c r="K13" s="8">
        <f t="shared" si="9"/>
        <v>29</v>
      </c>
      <c r="L13">
        <f t="shared" si="10"/>
        <v>8</v>
      </c>
      <c r="M13">
        <f t="shared" si="11"/>
        <v>9</v>
      </c>
      <c r="N13" s="4" t="s">
        <v>22</v>
      </c>
      <c r="O13" t="str">
        <f t="shared" si="1"/>
        <v>8 Arbeiter brauchen 3,63 Stunden.</v>
      </c>
      <c r="P13" s="4" t="str">
        <f t="shared" si="12"/>
        <v>Wie lange brauchen 9 Arbeiter</v>
      </c>
      <c r="Q13">
        <f ca="1" t="shared" si="2"/>
        <v>16</v>
      </c>
      <c r="S13">
        <f t="shared" si="18"/>
        <v>0.5</v>
      </c>
      <c r="T13">
        <f t="shared" si="14"/>
        <v>1</v>
      </c>
      <c r="U13">
        <f t="shared" si="19"/>
        <v>2</v>
      </c>
      <c r="V13" s="2">
        <f t="shared" si="16"/>
        <v>2</v>
      </c>
      <c r="W13">
        <f t="shared" si="20"/>
        <v>1</v>
      </c>
    </row>
    <row r="14" spans="2:23" ht="15">
      <c r="B14">
        <f t="shared" si="0"/>
        <v>25</v>
      </c>
      <c r="C14">
        <v>399</v>
      </c>
      <c r="D14">
        <v>599</v>
      </c>
      <c r="E14">
        <f ca="1" t="shared" si="3"/>
        <v>552</v>
      </c>
      <c r="F14">
        <f ca="1" t="shared" si="4"/>
        <v>21</v>
      </c>
      <c r="G14" s="8">
        <f t="shared" si="5"/>
        <v>26.285714285714285</v>
      </c>
      <c r="H14">
        <f t="shared" si="6"/>
        <v>4</v>
      </c>
      <c r="I14" s="8">
        <f t="shared" si="7"/>
        <v>138</v>
      </c>
      <c r="J14">
        <f t="shared" si="8"/>
        <v>1</v>
      </c>
      <c r="K14" s="8">
        <f t="shared" si="9"/>
        <v>552</v>
      </c>
      <c r="L14">
        <f t="shared" si="10"/>
        <v>21</v>
      </c>
      <c r="M14">
        <f t="shared" si="11"/>
        <v>4</v>
      </c>
      <c r="N14" s="4" t="s">
        <v>22</v>
      </c>
      <c r="O14" t="str">
        <f t="shared" si="1"/>
        <v>21 Arbeiter brauchen 26,29 Stunden.</v>
      </c>
      <c r="P14" s="4" t="str">
        <f t="shared" si="12"/>
        <v>Wie lange brauchen 4 Arbeiter</v>
      </c>
      <c r="Q14">
        <f ca="1" t="shared" si="2"/>
        <v>4</v>
      </c>
      <c r="S14">
        <f t="shared" si="18"/>
        <v>5.25</v>
      </c>
      <c r="T14">
        <f t="shared" si="14"/>
        <v>5</v>
      </c>
      <c r="U14">
        <f t="shared" si="19"/>
        <v>0.19047619047619047</v>
      </c>
      <c r="V14" s="2">
        <f t="shared" si="16"/>
        <v>0</v>
      </c>
      <c r="W14">
        <f t="shared" si="20"/>
        <v>0</v>
      </c>
    </row>
    <row r="15" spans="2:23" ht="15">
      <c r="B15">
        <f t="shared" si="0"/>
        <v>7</v>
      </c>
      <c r="C15">
        <v>88</v>
      </c>
      <c r="D15">
        <v>189</v>
      </c>
      <c r="E15">
        <f ca="1" t="shared" si="3"/>
        <v>145</v>
      </c>
      <c r="F15">
        <f ca="1" t="shared" si="4"/>
        <v>7</v>
      </c>
      <c r="G15" s="8">
        <f t="shared" si="5"/>
        <v>20.714285714285715</v>
      </c>
      <c r="H15">
        <f t="shared" si="6"/>
        <v>18</v>
      </c>
      <c r="I15" s="8">
        <f t="shared" si="7"/>
        <v>8.055555555555555</v>
      </c>
      <c r="J15">
        <f t="shared" si="8"/>
        <v>1</v>
      </c>
      <c r="K15" s="8">
        <f t="shared" si="9"/>
        <v>145</v>
      </c>
      <c r="L15">
        <f t="shared" si="10"/>
        <v>7</v>
      </c>
      <c r="M15">
        <f t="shared" si="11"/>
        <v>18</v>
      </c>
      <c r="N15" s="4" t="s">
        <v>22</v>
      </c>
      <c r="O15" t="str">
        <f t="shared" si="1"/>
        <v>7 Arbeiter brauchen 20,71 Stunden.</v>
      </c>
      <c r="P15" s="4" t="str">
        <f t="shared" si="12"/>
        <v>Wie lange brauchen 18 Arbeiter</v>
      </c>
      <c r="Q15">
        <f ca="1" t="shared" si="2"/>
        <v>18</v>
      </c>
      <c r="S15">
        <f t="shared" si="18"/>
        <v>0.3888888888888889</v>
      </c>
      <c r="T15">
        <f t="shared" si="14"/>
        <v>0</v>
      </c>
      <c r="U15">
        <f t="shared" si="19"/>
        <v>2.5714285714285716</v>
      </c>
      <c r="V15" s="2">
        <f t="shared" si="16"/>
        <v>3</v>
      </c>
      <c r="W15">
        <f t="shared" si="20"/>
        <v>0</v>
      </c>
    </row>
    <row r="16" spans="2:23" ht="15">
      <c r="B16">
        <f t="shared" si="0"/>
        <v>26</v>
      </c>
      <c r="C16">
        <v>79</v>
      </c>
      <c r="D16">
        <v>159</v>
      </c>
      <c r="E16">
        <f ca="1" t="shared" si="3"/>
        <v>91</v>
      </c>
      <c r="F16">
        <f ca="1" t="shared" si="4"/>
        <v>20</v>
      </c>
      <c r="G16" s="8">
        <f t="shared" si="5"/>
        <v>4.55</v>
      </c>
      <c r="H16">
        <f t="shared" si="6"/>
        <v>3</v>
      </c>
      <c r="I16" s="8">
        <f t="shared" si="7"/>
        <v>30.333333333333332</v>
      </c>
      <c r="J16">
        <f t="shared" si="8"/>
        <v>1</v>
      </c>
      <c r="K16" s="8">
        <f t="shared" si="9"/>
        <v>91</v>
      </c>
      <c r="L16">
        <f t="shared" si="10"/>
        <v>20</v>
      </c>
      <c r="M16">
        <f t="shared" si="11"/>
        <v>3</v>
      </c>
      <c r="N16" s="4" t="s">
        <v>22</v>
      </c>
      <c r="O16" t="str">
        <f t="shared" si="1"/>
        <v>20 Arbeiter brauchen 4,55 Stunden.</v>
      </c>
      <c r="P16" s="4" t="str">
        <f t="shared" si="12"/>
        <v>Wie lange brauchen 3 Arbeiter</v>
      </c>
      <c r="Q16">
        <f ca="1" t="shared" si="2"/>
        <v>3</v>
      </c>
      <c r="S16">
        <f t="shared" si="18"/>
        <v>6.666666666666667</v>
      </c>
      <c r="T16">
        <f t="shared" si="14"/>
        <v>7</v>
      </c>
      <c r="U16">
        <f t="shared" si="19"/>
        <v>0.15</v>
      </c>
      <c r="V16" s="2">
        <f t="shared" si="16"/>
        <v>0</v>
      </c>
      <c r="W16">
        <f t="shared" si="20"/>
        <v>0</v>
      </c>
    </row>
    <row r="17" spans="2:23" ht="15">
      <c r="B17">
        <f t="shared" si="0"/>
        <v>8</v>
      </c>
      <c r="C17">
        <v>49</v>
      </c>
      <c r="D17">
        <v>119</v>
      </c>
      <c r="E17">
        <f ca="1" t="shared" si="3"/>
        <v>50</v>
      </c>
      <c r="F17">
        <f ca="1" t="shared" si="4"/>
        <v>16</v>
      </c>
      <c r="G17" s="8">
        <f t="shared" si="5"/>
        <v>3.125</v>
      </c>
      <c r="H17">
        <f t="shared" si="6"/>
        <v>18</v>
      </c>
      <c r="I17" s="8">
        <f t="shared" si="7"/>
        <v>2.7777777777777777</v>
      </c>
      <c r="J17">
        <f aca="true" t="shared" si="21" ref="J17:J38">_XLL.GGT(F17,H17)</f>
        <v>2</v>
      </c>
      <c r="K17" s="8">
        <f t="shared" si="9"/>
        <v>25</v>
      </c>
      <c r="L17">
        <f aca="true" t="shared" si="22" ref="L17:L38">F17/J17</f>
        <v>8</v>
      </c>
      <c r="M17">
        <f aca="true" t="shared" si="23" ref="M17:M38">H17/J17</f>
        <v>9</v>
      </c>
      <c r="N17" s="4" t="s">
        <v>22</v>
      </c>
      <c r="O17" t="str">
        <f t="shared" si="1"/>
        <v>16 Arbeiter brauchen 3,13 Stunden.</v>
      </c>
      <c r="P17" s="4" t="str">
        <f t="shared" si="12"/>
        <v>Wie lange brauchen 18 Arbeiter</v>
      </c>
      <c r="Q17">
        <f ca="1" t="shared" si="2"/>
        <v>18</v>
      </c>
      <c r="S17">
        <f t="shared" si="18"/>
        <v>0.8888888888888888</v>
      </c>
      <c r="T17">
        <f t="shared" si="14"/>
        <v>1</v>
      </c>
      <c r="U17">
        <f t="shared" si="19"/>
        <v>1.125</v>
      </c>
      <c r="V17" s="2">
        <f t="shared" si="16"/>
        <v>1</v>
      </c>
      <c r="W17">
        <f t="shared" si="20"/>
        <v>0</v>
      </c>
    </row>
    <row r="18" spans="2:23" ht="15">
      <c r="B18">
        <f t="shared" si="0"/>
        <v>27</v>
      </c>
      <c r="C18">
        <v>149</v>
      </c>
      <c r="D18">
        <v>199</v>
      </c>
      <c r="E18">
        <f ca="1" t="shared" si="3"/>
        <v>176</v>
      </c>
      <c r="F18">
        <f ca="1" t="shared" si="4"/>
        <v>17</v>
      </c>
      <c r="G18" s="8">
        <f t="shared" si="5"/>
        <v>10.352941176470589</v>
      </c>
      <c r="H18">
        <f t="shared" si="6"/>
        <v>10</v>
      </c>
      <c r="I18" s="8">
        <f t="shared" si="7"/>
        <v>17.6</v>
      </c>
      <c r="J18">
        <f t="shared" si="21"/>
        <v>1</v>
      </c>
      <c r="K18" s="8">
        <f t="shared" si="9"/>
        <v>176</v>
      </c>
      <c r="L18">
        <f t="shared" si="22"/>
        <v>17</v>
      </c>
      <c r="M18">
        <f t="shared" si="23"/>
        <v>10</v>
      </c>
      <c r="N18" s="4" t="s">
        <v>22</v>
      </c>
      <c r="O18" t="str">
        <f t="shared" si="1"/>
        <v>17 Arbeiter brauchen 10,35 Stunden.</v>
      </c>
      <c r="P18" s="4" t="str">
        <f t="shared" si="12"/>
        <v>Wie lange brauchen 10 Arbeiter</v>
      </c>
      <c r="Q18">
        <f ca="1" t="shared" si="2"/>
        <v>10</v>
      </c>
      <c r="S18">
        <f t="shared" si="18"/>
        <v>1.7</v>
      </c>
      <c r="T18">
        <f t="shared" si="14"/>
        <v>2</v>
      </c>
      <c r="U18">
        <f t="shared" si="19"/>
        <v>0.5882352941176471</v>
      </c>
      <c r="V18" s="2">
        <f t="shared" si="16"/>
        <v>1</v>
      </c>
      <c r="W18">
        <f t="shared" si="20"/>
        <v>0</v>
      </c>
    </row>
    <row r="19" spans="2:23" ht="15">
      <c r="B19">
        <f t="shared" si="0"/>
        <v>9</v>
      </c>
      <c r="C19">
        <v>219</v>
      </c>
      <c r="D19">
        <v>289</v>
      </c>
      <c r="E19">
        <f ca="1" t="shared" si="3"/>
        <v>271</v>
      </c>
      <c r="F19">
        <f ca="1" t="shared" si="4"/>
        <v>16</v>
      </c>
      <c r="G19" s="8">
        <f t="shared" si="5"/>
        <v>16.9375</v>
      </c>
      <c r="H19">
        <f t="shared" si="6"/>
        <v>20</v>
      </c>
      <c r="I19" s="8">
        <f t="shared" si="7"/>
        <v>13.55</v>
      </c>
      <c r="J19">
        <f t="shared" si="21"/>
        <v>4</v>
      </c>
      <c r="K19" s="8">
        <f t="shared" si="9"/>
        <v>67.75</v>
      </c>
      <c r="L19">
        <f t="shared" si="22"/>
        <v>4</v>
      </c>
      <c r="M19">
        <f t="shared" si="23"/>
        <v>5</v>
      </c>
      <c r="N19" s="4" t="s">
        <v>22</v>
      </c>
      <c r="O19" t="str">
        <f t="shared" si="1"/>
        <v>16 Arbeiter brauchen 16,94 Stunden.</v>
      </c>
      <c r="P19" s="4" t="str">
        <f t="shared" si="12"/>
        <v>Wie lange brauchen 20 Arbeiter</v>
      </c>
      <c r="Q19">
        <f ca="1" t="shared" si="2"/>
        <v>20</v>
      </c>
      <c r="S19">
        <f t="shared" si="18"/>
        <v>0.8</v>
      </c>
      <c r="T19">
        <f t="shared" si="14"/>
        <v>1</v>
      </c>
      <c r="U19">
        <f t="shared" si="19"/>
        <v>1.25</v>
      </c>
      <c r="V19" s="2">
        <f t="shared" si="16"/>
        <v>1</v>
      </c>
      <c r="W19">
        <f t="shared" si="20"/>
        <v>0</v>
      </c>
    </row>
    <row r="20" spans="2:23" ht="15">
      <c r="B20">
        <f t="shared" si="0"/>
        <v>28</v>
      </c>
      <c r="C20">
        <v>111</v>
      </c>
      <c r="D20">
        <v>339</v>
      </c>
      <c r="E20">
        <f ca="1" t="shared" si="3"/>
        <v>255</v>
      </c>
      <c r="F20">
        <f ca="1" t="shared" si="4"/>
        <v>10</v>
      </c>
      <c r="G20" s="8">
        <f t="shared" si="5"/>
        <v>25.5</v>
      </c>
      <c r="H20">
        <f t="shared" si="6"/>
        <v>7</v>
      </c>
      <c r="I20" s="8">
        <f t="shared" si="7"/>
        <v>36.42857142857143</v>
      </c>
      <c r="J20">
        <f t="shared" si="21"/>
        <v>1</v>
      </c>
      <c r="K20" s="8">
        <f t="shared" si="9"/>
        <v>255</v>
      </c>
      <c r="L20">
        <f t="shared" si="22"/>
        <v>10</v>
      </c>
      <c r="M20">
        <f t="shared" si="23"/>
        <v>7</v>
      </c>
      <c r="N20" s="4" t="s">
        <v>22</v>
      </c>
      <c r="O20" t="str">
        <f t="shared" si="1"/>
        <v>10 Arbeiter brauchen 25,50 Stunden.</v>
      </c>
      <c r="P20" s="4" t="str">
        <f t="shared" si="12"/>
        <v>Wie lange brauchen 7 Arbeiter</v>
      </c>
      <c r="Q20">
        <f ca="1" t="shared" si="2"/>
        <v>7</v>
      </c>
      <c r="S20">
        <f t="shared" si="18"/>
        <v>1.4285714285714286</v>
      </c>
      <c r="T20">
        <f t="shared" si="14"/>
        <v>1</v>
      </c>
      <c r="U20">
        <f t="shared" si="19"/>
        <v>0.7</v>
      </c>
      <c r="V20" s="2">
        <f t="shared" si="16"/>
        <v>1</v>
      </c>
      <c r="W20">
        <f t="shared" si="20"/>
        <v>0</v>
      </c>
    </row>
    <row r="21" spans="2:23" ht="15">
      <c r="B21">
        <f t="shared" si="0"/>
        <v>10</v>
      </c>
      <c r="C21">
        <v>139</v>
      </c>
      <c r="D21">
        <v>219</v>
      </c>
      <c r="E21">
        <f ca="1" t="shared" si="3"/>
        <v>142</v>
      </c>
      <c r="F21">
        <f ca="1" t="shared" si="4"/>
        <v>12</v>
      </c>
      <c r="G21" s="8">
        <f t="shared" si="5"/>
        <v>11.833333333333334</v>
      </c>
      <c r="H21">
        <f t="shared" si="6"/>
        <v>21</v>
      </c>
      <c r="I21" s="8">
        <f t="shared" si="7"/>
        <v>6.761904761904762</v>
      </c>
      <c r="J21">
        <f t="shared" si="21"/>
        <v>3</v>
      </c>
      <c r="K21" s="8">
        <f t="shared" si="9"/>
        <v>47.333333333333336</v>
      </c>
      <c r="L21">
        <f t="shared" si="22"/>
        <v>4</v>
      </c>
      <c r="M21">
        <f t="shared" si="23"/>
        <v>7</v>
      </c>
      <c r="N21" s="4" t="s">
        <v>22</v>
      </c>
      <c r="O21" t="str">
        <f t="shared" si="1"/>
        <v>12 Arbeiter brauchen 11,83 Stunden.</v>
      </c>
      <c r="P21" s="4" t="str">
        <f t="shared" si="12"/>
        <v>Wie lange brauchen 21 Arbeiter</v>
      </c>
      <c r="Q21">
        <f ca="1" t="shared" si="2"/>
        <v>21</v>
      </c>
      <c r="S21">
        <f t="shared" si="18"/>
        <v>0.5714285714285714</v>
      </c>
      <c r="T21">
        <f t="shared" si="14"/>
        <v>1</v>
      </c>
      <c r="U21">
        <f t="shared" si="19"/>
        <v>1.75</v>
      </c>
      <c r="V21" s="2">
        <f t="shared" si="16"/>
        <v>2</v>
      </c>
      <c r="W21">
        <f t="shared" si="20"/>
        <v>0</v>
      </c>
    </row>
    <row r="22" spans="2:23" ht="15">
      <c r="B22">
        <f t="shared" si="0"/>
        <v>29</v>
      </c>
      <c r="C22">
        <v>39</v>
      </c>
      <c r="D22">
        <v>89</v>
      </c>
      <c r="E22">
        <f ca="1" t="shared" si="3"/>
        <v>50</v>
      </c>
      <c r="F22">
        <f ca="1" t="shared" si="4"/>
        <v>17</v>
      </c>
      <c r="G22" s="8">
        <f t="shared" si="5"/>
        <v>2.9411764705882355</v>
      </c>
      <c r="H22">
        <f t="shared" si="6"/>
        <v>19</v>
      </c>
      <c r="I22" s="8">
        <f t="shared" si="7"/>
        <v>2.6315789473684212</v>
      </c>
      <c r="J22">
        <f t="shared" si="21"/>
        <v>1</v>
      </c>
      <c r="K22" s="8">
        <f t="shared" si="9"/>
        <v>50</v>
      </c>
      <c r="L22">
        <f t="shared" si="22"/>
        <v>17</v>
      </c>
      <c r="M22">
        <f t="shared" si="23"/>
        <v>19</v>
      </c>
      <c r="N22" s="4" t="s">
        <v>22</v>
      </c>
      <c r="O22" t="str">
        <f t="shared" si="1"/>
        <v>17 Arbeiter brauchen 2,94 Stunden.</v>
      </c>
      <c r="P22" s="4" t="str">
        <f t="shared" si="12"/>
        <v>Wie lange brauchen 19 Arbeiter</v>
      </c>
      <c r="Q22">
        <f ca="1" t="shared" si="2"/>
        <v>19</v>
      </c>
      <c r="S22">
        <f t="shared" si="18"/>
        <v>0.8947368421052632</v>
      </c>
      <c r="T22">
        <f t="shared" si="14"/>
        <v>1</v>
      </c>
      <c r="U22">
        <f t="shared" si="19"/>
        <v>1.1176470588235294</v>
      </c>
      <c r="V22" s="2">
        <f t="shared" si="16"/>
        <v>1</v>
      </c>
      <c r="W22">
        <f t="shared" si="20"/>
        <v>0</v>
      </c>
    </row>
    <row r="23" spans="2:23" ht="15">
      <c r="B23">
        <f t="shared" si="0"/>
        <v>11</v>
      </c>
      <c r="C23">
        <v>19</v>
      </c>
      <c r="D23">
        <v>119</v>
      </c>
      <c r="E23">
        <f ca="1" t="shared" si="3"/>
        <v>68</v>
      </c>
      <c r="F23">
        <f ca="1" t="shared" si="4"/>
        <v>21</v>
      </c>
      <c r="G23" s="8">
        <f t="shared" si="5"/>
        <v>3.238095238095238</v>
      </c>
      <c r="H23">
        <f t="shared" si="6"/>
        <v>22</v>
      </c>
      <c r="I23" s="8">
        <f t="shared" si="7"/>
        <v>3.090909090909091</v>
      </c>
      <c r="J23">
        <f t="shared" si="21"/>
        <v>1</v>
      </c>
      <c r="K23" s="8">
        <f t="shared" si="9"/>
        <v>68</v>
      </c>
      <c r="L23">
        <f t="shared" si="22"/>
        <v>21</v>
      </c>
      <c r="M23">
        <f t="shared" si="23"/>
        <v>22</v>
      </c>
      <c r="N23" s="4" t="s">
        <v>22</v>
      </c>
      <c r="O23" t="str">
        <f t="shared" si="1"/>
        <v>21 Arbeiter brauchen 3,24 Stunden.</v>
      </c>
      <c r="P23" s="4" t="str">
        <f t="shared" si="12"/>
        <v>Wie lange brauchen 22 Arbeiter</v>
      </c>
      <c r="Q23">
        <f ca="1" t="shared" si="2"/>
        <v>3</v>
      </c>
      <c r="S23">
        <f t="shared" si="18"/>
        <v>7</v>
      </c>
      <c r="T23">
        <f t="shared" si="14"/>
        <v>7</v>
      </c>
      <c r="U23">
        <f t="shared" si="19"/>
        <v>0.14285714285714285</v>
      </c>
      <c r="V23" s="2">
        <f t="shared" si="16"/>
        <v>0</v>
      </c>
      <c r="W23">
        <f t="shared" si="20"/>
        <v>1</v>
      </c>
    </row>
    <row r="24" spans="2:23" ht="15">
      <c r="B24">
        <f t="shared" si="0"/>
        <v>30</v>
      </c>
      <c r="C24">
        <v>69</v>
      </c>
      <c r="D24">
        <v>139</v>
      </c>
      <c r="E24">
        <f ca="1" t="shared" si="3"/>
        <v>113</v>
      </c>
      <c r="F24">
        <f ca="1" t="shared" si="4"/>
        <v>6</v>
      </c>
      <c r="G24" s="8">
        <f t="shared" si="5"/>
        <v>18.833333333333332</v>
      </c>
      <c r="H24">
        <f t="shared" si="6"/>
        <v>22</v>
      </c>
      <c r="I24" s="8">
        <f t="shared" si="7"/>
        <v>5.136363636363637</v>
      </c>
      <c r="J24">
        <f t="shared" si="21"/>
        <v>2</v>
      </c>
      <c r="K24" s="8">
        <f t="shared" si="9"/>
        <v>56.5</v>
      </c>
      <c r="L24">
        <f t="shared" si="22"/>
        <v>3</v>
      </c>
      <c r="M24">
        <f t="shared" si="23"/>
        <v>11</v>
      </c>
      <c r="N24" s="4" t="s">
        <v>22</v>
      </c>
      <c r="O24" t="str">
        <f t="shared" si="1"/>
        <v>6 Arbeiter brauchen 18,83 Stunden.</v>
      </c>
      <c r="P24" s="4" t="str">
        <f t="shared" si="12"/>
        <v>Wie lange brauchen 22 Arbeiter</v>
      </c>
      <c r="Q24">
        <f ca="1" t="shared" si="2"/>
        <v>22</v>
      </c>
      <c r="S24">
        <f t="shared" si="18"/>
        <v>0.2727272727272727</v>
      </c>
      <c r="T24">
        <f t="shared" si="14"/>
        <v>0</v>
      </c>
      <c r="U24">
        <f t="shared" si="19"/>
        <v>3.6666666666666665</v>
      </c>
      <c r="V24" s="2">
        <f t="shared" si="16"/>
        <v>4</v>
      </c>
      <c r="W24">
        <f t="shared" si="20"/>
        <v>0</v>
      </c>
    </row>
    <row r="25" spans="2:23" ht="15">
      <c r="B25">
        <f t="shared" si="0"/>
        <v>12</v>
      </c>
      <c r="C25">
        <v>29</v>
      </c>
      <c r="D25">
        <v>119</v>
      </c>
      <c r="E25">
        <f ca="1" t="shared" si="3"/>
        <v>91</v>
      </c>
      <c r="F25">
        <f ca="1" t="shared" si="4"/>
        <v>16</v>
      </c>
      <c r="G25" s="8">
        <f t="shared" si="5"/>
        <v>5.6875</v>
      </c>
      <c r="H25">
        <f t="shared" si="6"/>
        <v>17</v>
      </c>
      <c r="I25" s="8">
        <f t="shared" si="7"/>
        <v>5.352941176470588</v>
      </c>
      <c r="J25">
        <f t="shared" si="21"/>
        <v>1</v>
      </c>
      <c r="K25" s="8">
        <f t="shared" si="9"/>
        <v>91</v>
      </c>
      <c r="L25">
        <f t="shared" si="22"/>
        <v>16</v>
      </c>
      <c r="M25">
        <f t="shared" si="23"/>
        <v>17</v>
      </c>
      <c r="N25" s="4" t="s">
        <v>22</v>
      </c>
      <c r="O25" t="str">
        <f t="shared" si="1"/>
        <v>16 Arbeiter brauchen 5,69 Stunden.</v>
      </c>
      <c r="P25" s="4" t="str">
        <f t="shared" si="12"/>
        <v>Wie lange brauchen 17 Arbeiter</v>
      </c>
      <c r="Q25">
        <f ca="1" t="shared" si="2"/>
        <v>17</v>
      </c>
      <c r="S25">
        <f t="shared" si="18"/>
        <v>0.9411764705882353</v>
      </c>
      <c r="T25">
        <f t="shared" si="14"/>
        <v>1</v>
      </c>
      <c r="U25">
        <f t="shared" si="19"/>
        <v>1.0625</v>
      </c>
      <c r="V25" s="2">
        <f t="shared" si="16"/>
        <v>1</v>
      </c>
      <c r="W25">
        <f t="shared" si="20"/>
        <v>0</v>
      </c>
    </row>
    <row r="26" spans="2:23" ht="15">
      <c r="B26">
        <f t="shared" si="0"/>
        <v>31</v>
      </c>
      <c r="C26">
        <v>99</v>
      </c>
      <c r="D26">
        <v>199</v>
      </c>
      <c r="E26">
        <f ca="1" t="shared" si="3"/>
        <v>135</v>
      </c>
      <c r="F26">
        <f ca="1" t="shared" si="4"/>
        <v>9</v>
      </c>
      <c r="G26" s="8">
        <f t="shared" si="5"/>
        <v>15</v>
      </c>
      <c r="H26">
        <f t="shared" si="6"/>
        <v>16</v>
      </c>
      <c r="I26" s="8">
        <f t="shared" si="7"/>
        <v>8.4375</v>
      </c>
      <c r="J26">
        <f t="shared" si="21"/>
        <v>1</v>
      </c>
      <c r="K26" s="8">
        <f t="shared" si="9"/>
        <v>135</v>
      </c>
      <c r="L26">
        <f t="shared" si="22"/>
        <v>9</v>
      </c>
      <c r="M26">
        <f t="shared" si="23"/>
        <v>16</v>
      </c>
      <c r="N26" s="4" t="s">
        <v>22</v>
      </c>
      <c r="O26" t="str">
        <f t="shared" si="1"/>
        <v>9 Arbeiter brauchen 15,00 Stunden.</v>
      </c>
      <c r="P26" s="4" t="str">
        <f t="shared" si="12"/>
        <v>Wie lange brauchen 16 Arbeiter</v>
      </c>
      <c r="Q26">
        <f ca="1" t="shared" si="2"/>
        <v>16</v>
      </c>
      <c r="S26">
        <f t="shared" si="18"/>
        <v>0.5625</v>
      </c>
      <c r="T26">
        <f t="shared" si="14"/>
        <v>1</v>
      </c>
      <c r="U26">
        <f t="shared" si="19"/>
        <v>1.7777777777777777</v>
      </c>
      <c r="V26" s="2">
        <f t="shared" si="16"/>
        <v>2</v>
      </c>
      <c r="W26">
        <f t="shared" si="20"/>
        <v>0</v>
      </c>
    </row>
    <row r="27" spans="2:23" ht="15">
      <c r="B27">
        <f t="shared" si="0"/>
        <v>13</v>
      </c>
      <c r="C27">
        <v>199</v>
      </c>
      <c r="D27">
        <v>249</v>
      </c>
      <c r="E27">
        <f ca="1" t="shared" si="3"/>
        <v>209</v>
      </c>
      <c r="F27">
        <f ca="1" t="shared" si="4"/>
        <v>3</v>
      </c>
      <c r="G27" s="8">
        <f t="shared" si="5"/>
        <v>69.66666666666667</v>
      </c>
      <c r="H27">
        <f t="shared" si="6"/>
        <v>2</v>
      </c>
      <c r="I27" s="8">
        <f t="shared" si="7"/>
        <v>104.5</v>
      </c>
      <c r="J27">
        <f t="shared" si="21"/>
        <v>1</v>
      </c>
      <c r="K27" s="8">
        <f t="shared" si="9"/>
        <v>209</v>
      </c>
      <c r="L27">
        <f t="shared" si="22"/>
        <v>3</v>
      </c>
      <c r="M27">
        <f t="shared" si="23"/>
        <v>2</v>
      </c>
      <c r="N27" s="4" t="s">
        <v>22</v>
      </c>
      <c r="O27" t="str">
        <f t="shared" si="1"/>
        <v>3 Arbeiter brauchen 69,67 Stunden.</v>
      </c>
      <c r="P27" s="4" t="str">
        <f t="shared" si="12"/>
        <v>Wie lange brauchen 2 Arbeiter</v>
      </c>
      <c r="Q27">
        <f ca="1" t="shared" si="2"/>
        <v>2</v>
      </c>
      <c r="S27">
        <f t="shared" si="18"/>
        <v>1.5</v>
      </c>
      <c r="T27">
        <f t="shared" si="14"/>
        <v>2</v>
      </c>
      <c r="U27">
        <f t="shared" si="19"/>
        <v>0.6666666666666666</v>
      </c>
      <c r="V27" s="2">
        <f t="shared" si="16"/>
        <v>1</v>
      </c>
      <c r="W27">
        <f t="shared" si="20"/>
        <v>0</v>
      </c>
    </row>
    <row r="28" spans="2:23" ht="15">
      <c r="B28">
        <f t="shared" si="0"/>
        <v>32</v>
      </c>
      <c r="C28">
        <v>179</v>
      </c>
      <c r="D28">
        <v>239</v>
      </c>
      <c r="E28">
        <f ca="1" t="shared" si="3"/>
        <v>231</v>
      </c>
      <c r="F28">
        <f ca="1" t="shared" si="4"/>
        <v>7</v>
      </c>
      <c r="G28" s="8">
        <f t="shared" si="5"/>
        <v>33</v>
      </c>
      <c r="H28">
        <f t="shared" si="6"/>
        <v>8</v>
      </c>
      <c r="I28" s="8">
        <f t="shared" si="7"/>
        <v>28.875</v>
      </c>
      <c r="J28">
        <f t="shared" si="21"/>
        <v>1</v>
      </c>
      <c r="K28" s="8">
        <f t="shared" si="9"/>
        <v>231</v>
      </c>
      <c r="L28">
        <f t="shared" si="22"/>
        <v>7</v>
      </c>
      <c r="M28">
        <f t="shared" si="23"/>
        <v>8</v>
      </c>
      <c r="N28" s="4" t="s">
        <v>22</v>
      </c>
      <c r="O28" t="str">
        <f t="shared" si="1"/>
        <v>7 Arbeiter brauchen 33,00 Stunden.</v>
      </c>
      <c r="P28" s="4" t="str">
        <f t="shared" si="12"/>
        <v>Wie lange brauchen 8 Arbeiter</v>
      </c>
      <c r="Q28">
        <f ca="1" t="shared" si="2"/>
        <v>14</v>
      </c>
      <c r="S28">
        <f t="shared" si="18"/>
        <v>0.5</v>
      </c>
      <c r="T28">
        <f t="shared" si="14"/>
        <v>1</v>
      </c>
      <c r="U28">
        <f t="shared" si="19"/>
        <v>2</v>
      </c>
      <c r="V28" s="2">
        <f t="shared" si="16"/>
        <v>2</v>
      </c>
      <c r="W28">
        <f t="shared" si="20"/>
        <v>1</v>
      </c>
    </row>
    <row r="29" spans="2:23" ht="15">
      <c r="B29">
        <f t="shared" si="0"/>
        <v>14</v>
      </c>
      <c r="C29">
        <v>139</v>
      </c>
      <c r="D29">
        <v>279</v>
      </c>
      <c r="E29">
        <f ca="1" t="shared" si="3"/>
        <v>226</v>
      </c>
      <c r="F29">
        <f ca="1" t="shared" si="4"/>
        <v>19</v>
      </c>
      <c r="G29" s="8">
        <f t="shared" si="5"/>
        <v>11.894736842105264</v>
      </c>
      <c r="H29">
        <f t="shared" si="6"/>
        <v>6</v>
      </c>
      <c r="I29" s="8">
        <f t="shared" si="7"/>
        <v>37.666666666666664</v>
      </c>
      <c r="J29">
        <f t="shared" si="21"/>
        <v>1</v>
      </c>
      <c r="K29" s="8">
        <f t="shared" si="9"/>
        <v>226</v>
      </c>
      <c r="L29">
        <f t="shared" si="22"/>
        <v>19</v>
      </c>
      <c r="M29">
        <f t="shared" si="23"/>
        <v>6</v>
      </c>
      <c r="N29" s="4" t="s">
        <v>22</v>
      </c>
      <c r="O29" t="str">
        <f t="shared" si="1"/>
        <v>19 Arbeiter brauchen 11,89 Stunden.</v>
      </c>
      <c r="P29" s="4" t="str">
        <f t="shared" si="12"/>
        <v>Wie lange brauchen 6 Arbeiter</v>
      </c>
      <c r="Q29">
        <f ca="1" t="shared" si="2"/>
        <v>6</v>
      </c>
      <c r="S29">
        <f t="shared" si="18"/>
        <v>3.1666666666666665</v>
      </c>
      <c r="T29">
        <f t="shared" si="14"/>
        <v>3</v>
      </c>
      <c r="U29">
        <f t="shared" si="19"/>
        <v>0.3157894736842105</v>
      </c>
      <c r="V29" s="2">
        <f t="shared" si="16"/>
        <v>0</v>
      </c>
      <c r="W29">
        <f t="shared" si="20"/>
        <v>0</v>
      </c>
    </row>
    <row r="30" spans="2:23" ht="15">
      <c r="B30">
        <f t="shared" si="0"/>
        <v>33</v>
      </c>
      <c r="C30">
        <v>35</v>
      </c>
      <c r="D30">
        <v>59</v>
      </c>
      <c r="E30">
        <f ca="1" t="shared" si="3"/>
        <v>54</v>
      </c>
      <c r="F30">
        <f ca="1" t="shared" si="4"/>
        <v>16</v>
      </c>
      <c r="G30" s="8">
        <f t="shared" si="5"/>
        <v>3.375</v>
      </c>
      <c r="H30">
        <f t="shared" si="6"/>
        <v>9</v>
      </c>
      <c r="I30" s="8">
        <f t="shared" si="7"/>
        <v>6</v>
      </c>
      <c r="J30">
        <f t="shared" si="21"/>
        <v>1</v>
      </c>
      <c r="K30" s="8">
        <f t="shared" si="9"/>
        <v>54</v>
      </c>
      <c r="L30">
        <f t="shared" si="22"/>
        <v>16</v>
      </c>
      <c r="M30">
        <f t="shared" si="23"/>
        <v>9</v>
      </c>
      <c r="N30" s="4" t="s">
        <v>22</v>
      </c>
      <c r="O30" t="str">
        <f t="shared" si="1"/>
        <v>16 Arbeiter brauchen 3,38 Stunden.</v>
      </c>
      <c r="P30" s="4" t="str">
        <f t="shared" si="12"/>
        <v>Wie lange brauchen 9 Arbeiter</v>
      </c>
      <c r="Q30">
        <f ca="1" t="shared" si="2"/>
        <v>9</v>
      </c>
      <c r="S30">
        <f t="shared" si="18"/>
        <v>1.7777777777777777</v>
      </c>
      <c r="T30">
        <f t="shared" si="14"/>
        <v>2</v>
      </c>
      <c r="U30">
        <f t="shared" si="19"/>
        <v>0.5625</v>
      </c>
      <c r="V30" s="2">
        <f t="shared" si="16"/>
        <v>1</v>
      </c>
      <c r="W30">
        <f t="shared" si="20"/>
        <v>0</v>
      </c>
    </row>
    <row r="31" spans="2:23" ht="15">
      <c r="B31">
        <f t="shared" si="0"/>
        <v>15</v>
      </c>
      <c r="C31">
        <v>129</v>
      </c>
      <c r="D31">
        <v>209</v>
      </c>
      <c r="E31">
        <f ca="1" t="shared" si="3"/>
        <v>144</v>
      </c>
      <c r="F31">
        <f ca="1" t="shared" si="4"/>
        <v>5</v>
      </c>
      <c r="G31" s="8">
        <f t="shared" si="5"/>
        <v>28.8</v>
      </c>
      <c r="H31">
        <f t="shared" si="6"/>
        <v>11</v>
      </c>
      <c r="I31" s="8">
        <f t="shared" si="7"/>
        <v>13.090909090909092</v>
      </c>
      <c r="J31">
        <f t="shared" si="21"/>
        <v>1</v>
      </c>
      <c r="K31" s="8">
        <f t="shared" si="9"/>
        <v>144</v>
      </c>
      <c r="L31">
        <f t="shared" si="22"/>
        <v>5</v>
      </c>
      <c r="M31">
        <f t="shared" si="23"/>
        <v>11</v>
      </c>
      <c r="N31" s="4" t="s">
        <v>22</v>
      </c>
      <c r="O31" t="str">
        <f t="shared" si="1"/>
        <v>5 Arbeiter brauchen 28,80 Stunden.</v>
      </c>
      <c r="P31" s="4" t="str">
        <f t="shared" si="12"/>
        <v>Wie lange brauchen 11 Arbeiter</v>
      </c>
      <c r="Q31">
        <f ca="1" t="shared" si="2"/>
        <v>11</v>
      </c>
      <c r="S31">
        <f t="shared" si="18"/>
        <v>0.45454545454545453</v>
      </c>
      <c r="T31">
        <f t="shared" si="14"/>
        <v>0</v>
      </c>
      <c r="U31">
        <f t="shared" si="19"/>
        <v>2.2</v>
      </c>
      <c r="V31" s="2">
        <f t="shared" si="16"/>
        <v>2</v>
      </c>
      <c r="W31">
        <f t="shared" si="20"/>
        <v>0</v>
      </c>
    </row>
    <row r="32" spans="2:23" ht="15">
      <c r="B32">
        <f t="shared" si="0"/>
        <v>34</v>
      </c>
      <c r="C32">
        <v>69</v>
      </c>
      <c r="D32">
        <v>139</v>
      </c>
      <c r="E32">
        <f ca="1" t="shared" si="3"/>
        <v>111</v>
      </c>
      <c r="F32">
        <f ca="1" t="shared" si="4"/>
        <v>16</v>
      </c>
      <c r="G32" s="8">
        <f t="shared" si="5"/>
        <v>6.9375</v>
      </c>
      <c r="H32">
        <f t="shared" si="6"/>
        <v>12</v>
      </c>
      <c r="I32" s="8">
        <f t="shared" si="7"/>
        <v>9.25</v>
      </c>
      <c r="J32">
        <f t="shared" si="21"/>
        <v>4</v>
      </c>
      <c r="K32" s="8">
        <f t="shared" si="9"/>
        <v>27.75</v>
      </c>
      <c r="L32">
        <f t="shared" si="22"/>
        <v>4</v>
      </c>
      <c r="M32">
        <f t="shared" si="23"/>
        <v>3</v>
      </c>
      <c r="N32" s="4" t="s">
        <v>22</v>
      </c>
      <c r="O32" t="str">
        <f t="shared" si="1"/>
        <v>16 Arbeiter brauchen 6,94 Stunden.</v>
      </c>
      <c r="P32" s="4" t="str">
        <f t="shared" si="12"/>
        <v>Wie lange brauchen 12 Arbeiter</v>
      </c>
      <c r="Q32">
        <f ca="1" t="shared" si="2"/>
        <v>12</v>
      </c>
      <c r="S32">
        <f t="shared" si="18"/>
        <v>1.3333333333333333</v>
      </c>
      <c r="T32">
        <f t="shared" si="14"/>
        <v>1</v>
      </c>
      <c r="U32">
        <f t="shared" si="19"/>
        <v>0.75</v>
      </c>
      <c r="V32" s="2">
        <f t="shared" si="16"/>
        <v>1</v>
      </c>
      <c r="W32">
        <f t="shared" si="20"/>
        <v>0</v>
      </c>
    </row>
    <row r="33" spans="2:23" ht="15">
      <c r="B33">
        <f t="shared" si="0"/>
        <v>16</v>
      </c>
      <c r="C33">
        <v>79</v>
      </c>
      <c r="D33">
        <v>169</v>
      </c>
      <c r="E33">
        <f ca="1" t="shared" si="3"/>
        <v>106</v>
      </c>
      <c r="F33">
        <f ca="1" t="shared" si="4"/>
        <v>5</v>
      </c>
      <c r="G33" s="8">
        <f t="shared" si="5"/>
        <v>21.2</v>
      </c>
      <c r="H33">
        <f t="shared" si="6"/>
        <v>6</v>
      </c>
      <c r="I33" s="8">
        <f t="shared" si="7"/>
        <v>17.666666666666668</v>
      </c>
      <c r="J33">
        <f t="shared" si="21"/>
        <v>1</v>
      </c>
      <c r="K33" s="8">
        <f t="shared" si="9"/>
        <v>106</v>
      </c>
      <c r="L33">
        <f t="shared" si="22"/>
        <v>5</v>
      </c>
      <c r="M33">
        <f t="shared" si="23"/>
        <v>6</v>
      </c>
      <c r="N33" s="4" t="s">
        <v>22</v>
      </c>
      <c r="O33" t="str">
        <f t="shared" si="1"/>
        <v>5 Arbeiter brauchen 21,20 Stunden.</v>
      </c>
      <c r="P33" s="4" t="str">
        <f t="shared" si="12"/>
        <v>Wie lange brauchen 6 Arbeiter</v>
      </c>
      <c r="Q33">
        <f ca="1" t="shared" si="2"/>
        <v>15</v>
      </c>
      <c r="S33">
        <f t="shared" si="18"/>
        <v>0.3333333333333333</v>
      </c>
      <c r="T33">
        <f t="shared" si="14"/>
        <v>0</v>
      </c>
      <c r="U33">
        <f t="shared" si="19"/>
        <v>3</v>
      </c>
      <c r="V33" s="2">
        <f t="shared" si="16"/>
        <v>3</v>
      </c>
      <c r="W33">
        <f t="shared" si="20"/>
        <v>1</v>
      </c>
    </row>
    <row r="34" spans="2:23" ht="15">
      <c r="B34">
        <f t="shared" si="0"/>
        <v>35</v>
      </c>
      <c r="C34">
        <v>99</v>
      </c>
      <c r="D34">
        <v>169</v>
      </c>
      <c r="E34">
        <f ca="1" t="shared" si="3"/>
        <v>110</v>
      </c>
      <c r="F34">
        <f ca="1" t="shared" si="4"/>
        <v>4</v>
      </c>
      <c r="G34" s="8">
        <f t="shared" si="5"/>
        <v>27.5</v>
      </c>
      <c r="H34">
        <f t="shared" si="6"/>
        <v>5</v>
      </c>
      <c r="I34" s="8">
        <f t="shared" si="7"/>
        <v>22</v>
      </c>
      <c r="J34">
        <f t="shared" si="21"/>
        <v>1</v>
      </c>
      <c r="K34" s="8">
        <f t="shared" si="9"/>
        <v>110</v>
      </c>
      <c r="L34">
        <f t="shared" si="22"/>
        <v>4</v>
      </c>
      <c r="M34">
        <f t="shared" si="23"/>
        <v>5</v>
      </c>
      <c r="N34" s="4" t="s">
        <v>22</v>
      </c>
      <c r="O34" t="str">
        <f t="shared" si="1"/>
        <v>4 Arbeiter brauchen 27,50 Stunden.</v>
      </c>
      <c r="P34" s="4" t="str">
        <f t="shared" si="12"/>
        <v>Wie lange brauchen 5 Arbeiter</v>
      </c>
      <c r="Q34">
        <f ca="1" t="shared" si="2"/>
        <v>16</v>
      </c>
      <c r="S34">
        <f t="shared" si="18"/>
        <v>0.25</v>
      </c>
      <c r="T34">
        <f t="shared" si="14"/>
        <v>0</v>
      </c>
      <c r="U34">
        <f t="shared" si="19"/>
        <v>4</v>
      </c>
      <c r="V34" s="2">
        <f t="shared" si="16"/>
        <v>4</v>
      </c>
      <c r="W34">
        <f t="shared" si="20"/>
        <v>1</v>
      </c>
    </row>
    <row r="35" spans="2:23" ht="15">
      <c r="B35">
        <f t="shared" si="0"/>
        <v>17</v>
      </c>
      <c r="C35">
        <v>699</v>
      </c>
      <c r="D35">
        <v>999</v>
      </c>
      <c r="E35">
        <f ca="1" t="shared" si="3"/>
        <v>851</v>
      </c>
      <c r="F35">
        <f ca="1" t="shared" si="4"/>
        <v>9</v>
      </c>
      <c r="G35" s="8">
        <f t="shared" si="5"/>
        <v>94.55555555555556</v>
      </c>
      <c r="H35">
        <f t="shared" si="6"/>
        <v>10</v>
      </c>
      <c r="I35" s="8">
        <f t="shared" si="7"/>
        <v>85.1</v>
      </c>
      <c r="J35">
        <f t="shared" si="21"/>
        <v>1</v>
      </c>
      <c r="K35" s="8">
        <f t="shared" si="9"/>
        <v>851</v>
      </c>
      <c r="L35">
        <f t="shared" si="22"/>
        <v>9</v>
      </c>
      <c r="M35">
        <f t="shared" si="23"/>
        <v>10</v>
      </c>
      <c r="N35" s="4" t="s">
        <v>22</v>
      </c>
      <c r="O35" t="str">
        <f t="shared" si="1"/>
        <v>9 Arbeiter brauchen 94,56 Stunden.</v>
      </c>
      <c r="P35" s="4" t="str">
        <f t="shared" si="12"/>
        <v>Wie lange brauchen 10 Arbeiter</v>
      </c>
      <c r="Q35">
        <f ca="1" t="shared" si="2"/>
        <v>10</v>
      </c>
      <c r="S35">
        <f t="shared" si="18"/>
        <v>0.9</v>
      </c>
      <c r="T35">
        <f t="shared" si="14"/>
        <v>1</v>
      </c>
      <c r="U35">
        <f t="shared" si="19"/>
        <v>1.1111111111111112</v>
      </c>
      <c r="V35" s="2">
        <f t="shared" si="16"/>
        <v>1</v>
      </c>
      <c r="W35">
        <f t="shared" si="20"/>
        <v>0</v>
      </c>
    </row>
    <row r="36" spans="2:23" ht="15">
      <c r="B36">
        <f t="shared" si="0"/>
        <v>36</v>
      </c>
      <c r="C36">
        <v>299</v>
      </c>
      <c r="D36">
        <v>599</v>
      </c>
      <c r="E36">
        <f ca="1" t="shared" si="3"/>
        <v>501</v>
      </c>
      <c r="F36">
        <f ca="1" t="shared" si="4"/>
        <v>10</v>
      </c>
      <c r="G36" s="8">
        <f t="shared" si="5"/>
        <v>50.1</v>
      </c>
      <c r="H36">
        <f t="shared" si="6"/>
        <v>11</v>
      </c>
      <c r="I36" s="8">
        <f t="shared" si="7"/>
        <v>45.54545454545455</v>
      </c>
      <c r="J36">
        <f t="shared" si="21"/>
        <v>1</v>
      </c>
      <c r="K36" s="8">
        <f t="shared" si="9"/>
        <v>501</v>
      </c>
      <c r="L36">
        <f t="shared" si="22"/>
        <v>10</v>
      </c>
      <c r="M36">
        <f t="shared" si="23"/>
        <v>11</v>
      </c>
      <c r="N36" s="4" t="s">
        <v>22</v>
      </c>
      <c r="O36" t="str">
        <f t="shared" si="1"/>
        <v>10 Arbeiter brauchen 50,10 Stunden.</v>
      </c>
      <c r="P36" s="4" t="str">
        <f t="shared" si="12"/>
        <v>Wie lange brauchen 11 Arbeiter</v>
      </c>
      <c r="Q36">
        <f ca="1" t="shared" si="2"/>
        <v>10</v>
      </c>
      <c r="S36">
        <f t="shared" si="18"/>
        <v>1</v>
      </c>
      <c r="T36">
        <f t="shared" si="14"/>
        <v>1</v>
      </c>
      <c r="U36">
        <f t="shared" si="19"/>
        <v>1</v>
      </c>
      <c r="V36" s="2">
        <f t="shared" si="16"/>
        <v>1</v>
      </c>
      <c r="W36">
        <f t="shared" si="20"/>
        <v>1</v>
      </c>
    </row>
    <row r="37" spans="2:23" ht="15">
      <c r="B37">
        <f t="shared" si="0"/>
        <v>18</v>
      </c>
      <c r="C37">
        <v>99</v>
      </c>
      <c r="D37">
        <v>189</v>
      </c>
      <c r="E37">
        <f ca="1" t="shared" si="3"/>
        <v>177</v>
      </c>
      <c r="F37">
        <f ca="1" t="shared" si="4"/>
        <v>4</v>
      </c>
      <c r="G37" s="8">
        <f t="shared" si="5"/>
        <v>44.25</v>
      </c>
      <c r="H37">
        <f t="shared" si="6"/>
        <v>17</v>
      </c>
      <c r="I37" s="8">
        <f t="shared" si="7"/>
        <v>10.411764705882353</v>
      </c>
      <c r="J37">
        <f t="shared" si="21"/>
        <v>1</v>
      </c>
      <c r="K37" s="8">
        <f t="shared" si="9"/>
        <v>177</v>
      </c>
      <c r="L37">
        <f t="shared" si="22"/>
        <v>4</v>
      </c>
      <c r="M37">
        <f t="shared" si="23"/>
        <v>17</v>
      </c>
      <c r="N37" s="4" t="s">
        <v>22</v>
      </c>
      <c r="O37" t="str">
        <f t="shared" si="1"/>
        <v>4 Arbeiter brauchen 44,25 Stunden.</v>
      </c>
      <c r="P37" s="4" t="str">
        <f t="shared" si="12"/>
        <v>Wie lange brauchen 17 Arbeiter</v>
      </c>
      <c r="Q37">
        <f ca="1" t="shared" si="2"/>
        <v>17</v>
      </c>
      <c r="S37">
        <f t="shared" si="18"/>
        <v>0.23529411764705882</v>
      </c>
      <c r="T37">
        <f t="shared" si="14"/>
        <v>0</v>
      </c>
      <c r="U37">
        <f t="shared" si="19"/>
        <v>4.25</v>
      </c>
      <c r="V37" s="2">
        <f t="shared" si="16"/>
        <v>4</v>
      </c>
      <c r="W37">
        <f t="shared" si="20"/>
        <v>0</v>
      </c>
    </row>
    <row r="38" spans="2:23" ht="15">
      <c r="B38">
        <f>MOD(B37+$A$2,$A$1)</f>
        <v>0</v>
      </c>
      <c r="C38">
        <v>29</v>
      </c>
      <c r="D38">
        <v>49</v>
      </c>
      <c r="E38">
        <f ca="1" t="shared" si="3"/>
        <v>34</v>
      </c>
      <c r="F38">
        <f ca="1" t="shared" si="4"/>
        <v>6</v>
      </c>
      <c r="G38" s="8">
        <f t="shared" si="5"/>
        <v>5.666666666666667</v>
      </c>
      <c r="H38">
        <f t="shared" si="6"/>
        <v>7</v>
      </c>
      <c r="I38" s="8">
        <f t="shared" si="7"/>
        <v>4.857142857142857</v>
      </c>
      <c r="J38">
        <f t="shared" si="21"/>
        <v>1</v>
      </c>
      <c r="K38" s="8">
        <f t="shared" si="9"/>
        <v>34</v>
      </c>
      <c r="L38">
        <f t="shared" si="22"/>
        <v>6</v>
      </c>
      <c r="M38">
        <f t="shared" si="23"/>
        <v>7</v>
      </c>
      <c r="N38" s="4" t="s">
        <v>22</v>
      </c>
      <c r="O38" t="str">
        <f t="shared" si="1"/>
        <v>6 Arbeiter brauchen 5,67 Stunden.</v>
      </c>
      <c r="P38" s="4" t="str">
        <f t="shared" si="12"/>
        <v>Wie lange brauchen 7 Arbeiter</v>
      </c>
      <c r="Q38">
        <f ca="1" t="shared" si="2"/>
        <v>18</v>
      </c>
      <c r="S38">
        <f t="shared" si="18"/>
        <v>0.3333333333333333</v>
      </c>
      <c r="T38">
        <f t="shared" si="14"/>
        <v>0</v>
      </c>
      <c r="U38">
        <f t="shared" si="19"/>
        <v>3</v>
      </c>
      <c r="V38" s="2">
        <f t="shared" si="16"/>
        <v>3</v>
      </c>
      <c r="W38">
        <f t="shared" si="20"/>
        <v>1</v>
      </c>
    </row>
    <row r="39" spans="2:4" ht="15">
      <c r="B39" s="1"/>
      <c r="C39" s="1"/>
      <c r="D39" s="1"/>
    </row>
    <row r="41" spans="2:4" ht="15">
      <c r="B41" s="2"/>
      <c r="C41" s="2"/>
      <c r="D41" s="2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1" spans="2:4" ht="15">
      <c r="B51" s="2"/>
      <c r="C51" s="2"/>
      <c r="D51" s="2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1" spans="2:4" ht="15">
      <c r="B61" s="2"/>
      <c r="C61" s="2"/>
      <c r="D61" s="2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1" spans="2:4" ht="15">
      <c r="B71" s="2"/>
      <c r="C71" s="2"/>
      <c r="D71" s="2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1" spans="2:4" ht="15">
      <c r="B81" s="2"/>
      <c r="C81" s="2"/>
      <c r="D81" s="2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1" spans="2:4" ht="15">
      <c r="B91" s="2"/>
      <c r="C91" s="2"/>
      <c r="D91" s="2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1" spans="2:4" ht="15">
      <c r="B101" s="2"/>
      <c r="C101" s="2"/>
      <c r="D101" s="2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1" spans="2:4" ht="15">
      <c r="B161" s="2"/>
      <c r="C161" s="2"/>
      <c r="D161" s="2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35.00390625" style="0" customWidth="1"/>
    <col min="5" max="5" width="11.421875" style="4" customWidth="1"/>
    <col min="7" max="7" width="6.00390625" style="0" bestFit="1" customWidth="1"/>
    <col min="8" max="8" width="5.7109375" style="0" customWidth="1"/>
    <col min="16" max="16" width="15.140625" style="0" bestFit="1" customWidth="1"/>
  </cols>
  <sheetData>
    <row r="1" spans="1:15" ht="12.75">
      <c r="A1">
        <v>37</v>
      </c>
      <c r="C1" s="4" t="s">
        <v>3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</row>
    <row r="2" spans="1:20" ht="12.75">
      <c r="A2">
        <f ca="1">ROUND(RAND()*(A1-1)+0.5,0)</f>
        <v>17</v>
      </c>
      <c r="B2">
        <f aca="true" t="shared" si="0" ref="B2:B37">MOD(B1+$A$2,$A$1)</f>
        <v>17</v>
      </c>
      <c r="C2">
        <f ca="1">ROUND(RAND()*5+1,1)</f>
        <v>5.6</v>
      </c>
      <c r="D2">
        <v>0.5</v>
      </c>
      <c r="E2">
        <f ca="1">IF(Q2=0,$C2/D2+ROUND(RAND()*2,1),$C2/D2)</f>
        <v>11.2</v>
      </c>
      <c r="F2">
        <v>1</v>
      </c>
      <c r="G2">
        <f ca="1">IF(R2=0,$C2/F2+ROUND(RAND()*2,1),$C2/F2)</f>
        <v>5.6</v>
      </c>
      <c r="H2">
        <v>1.5</v>
      </c>
      <c r="I2">
        <f ca="1">IF(S2=0,$C2/H2+ROUND(RAND()*2,1),$C2/H2)</f>
        <v>3.733333333333333</v>
      </c>
      <c r="J2">
        <v>2</v>
      </c>
      <c r="K2">
        <f ca="1">IF(T2=0,$C2/J2+ROUND(RAND()*2,1),$C2/J2)</f>
        <v>2.8</v>
      </c>
      <c r="L2">
        <f>ROUND(E2*D2,2)</f>
        <v>5.6</v>
      </c>
      <c r="M2">
        <f>ROUND(G2*F2,2)</f>
        <v>5.6</v>
      </c>
      <c r="N2">
        <f>ROUND(I2*H2,2)</f>
        <v>5.6</v>
      </c>
      <c r="O2">
        <f>ROUND(K2*J2,2)</f>
        <v>5.6</v>
      </c>
      <c r="P2" t="str">
        <f>IF(AND(L2=M2,M2=N2,N2=O2),"Zuordnung ist antiproportional","Zuordnung ist nicht antiproportional")</f>
        <v>Zuordnung ist antiproportional</v>
      </c>
      <c r="Q2">
        <f ca="1">ROUND(RAND()*5,0)</f>
        <v>3</v>
      </c>
      <c r="R2">
        <f ca="1">ROUND(RAND()*5,0)</f>
        <v>2</v>
      </c>
      <c r="S2">
        <f ca="1">ROUND(RAND()*5,0)</f>
        <v>1</v>
      </c>
      <c r="T2">
        <f ca="1">ROUND(RAND()*5,0)</f>
        <v>1</v>
      </c>
    </row>
    <row r="3" spans="2:20" ht="12.75">
      <c r="B3">
        <f t="shared" si="0"/>
        <v>34</v>
      </c>
      <c r="C3">
        <f aca="true" ca="1" t="shared" si="1" ref="C3:C38">ROUND(RAND()*5+1,1)</f>
        <v>5.3</v>
      </c>
      <c r="D3">
        <v>1</v>
      </c>
      <c r="E3">
        <f aca="true" ca="1" t="shared" si="2" ref="E3:E38">IF(Q3=0,$C3/D3+ROUND(RAND()*2,1),$C3/D3)</f>
        <v>5.3</v>
      </c>
      <c r="F3">
        <v>2</v>
      </c>
      <c r="G3">
        <f aca="true" ca="1" t="shared" si="3" ref="G3:G38">IF(R3=0,$C3/F3+ROUND(RAND()*2,1),$C3/F3)</f>
        <v>2.65</v>
      </c>
      <c r="H3">
        <v>3</v>
      </c>
      <c r="I3">
        <f aca="true" ca="1" t="shared" si="4" ref="I3:I38">IF(S3=0,$C3/H3+ROUND(RAND()*2,1),$C3/H3)</f>
        <v>2.7666666666666666</v>
      </c>
      <c r="J3">
        <v>4</v>
      </c>
      <c r="K3">
        <f aca="true" ca="1" t="shared" si="5" ref="K3:K38">IF(T3=0,$C3/J3+ROUND(RAND()*2,1),$C3/J3)</f>
        <v>1.325</v>
      </c>
      <c r="L3">
        <f aca="true" t="shared" si="6" ref="L3:L38">ROUND(E3*D3,2)</f>
        <v>5.3</v>
      </c>
      <c r="M3">
        <f aca="true" t="shared" si="7" ref="M3:M38">ROUND(G3*F3,2)</f>
        <v>5.3</v>
      </c>
      <c r="N3">
        <f aca="true" t="shared" si="8" ref="N3:N38">ROUND(I3*H3,2)</f>
        <v>8.3</v>
      </c>
      <c r="O3">
        <f aca="true" t="shared" si="9" ref="O3:O38">ROUND(K3*J3,2)</f>
        <v>5.3</v>
      </c>
      <c r="P3" t="str">
        <f aca="true" t="shared" si="10" ref="P3:P38">IF(AND(L3=M3,M3=N3,N3=O3),"Zuordnung ist antiproportional","Zuordnung ist nicht antiproportional")</f>
        <v>Zuordnung ist nicht antiproportional</v>
      </c>
      <c r="Q3">
        <f aca="true" ca="1" t="shared" si="11" ref="Q3:T38">ROUND(RAND()*5,0)</f>
        <v>1</v>
      </c>
      <c r="R3">
        <f ca="1" t="shared" si="11"/>
        <v>1</v>
      </c>
      <c r="S3">
        <f ca="1" t="shared" si="11"/>
        <v>0</v>
      </c>
      <c r="T3">
        <f ca="1" t="shared" si="11"/>
        <v>5</v>
      </c>
    </row>
    <row r="4" spans="2:20" ht="12.75">
      <c r="B4">
        <f t="shared" si="0"/>
        <v>14</v>
      </c>
      <c r="C4">
        <f ca="1" t="shared" si="1"/>
        <v>4</v>
      </c>
      <c r="D4">
        <v>1</v>
      </c>
      <c r="E4">
        <f ca="1" t="shared" si="2"/>
        <v>4</v>
      </c>
      <c r="F4">
        <v>1.5</v>
      </c>
      <c r="G4">
        <f ca="1" t="shared" si="3"/>
        <v>2.6666666666666665</v>
      </c>
      <c r="H4">
        <v>2</v>
      </c>
      <c r="I4">
        <f ca="1" t="shared" si="4"/>
        <v>2</v>
      </c>
      <c r="J4">
        <v>2.5</v>
      </c>
      <c r="K4">
        <f ca="1" t="shared" si="5"/>
        <v>1.6</v>
      </c>
      <c r="L4">
        <f t="shared" si="6"/>
        <v>4</v>
      </c>
      <c r="M4">
        <f t="shared" si="7"/>
        <v>4</v>
      </c>
      <c r="N4">
        <f t="shared" si="8"/>
        <v>4</v>
      </c>
      <c r="O4">
        <f t="shared" si="9"/>
        <v>4</v>
      </c>
      <c r="P4" t="str">
        <f t="shared" si="10"/>
        <v>Zuordnung ist antiproportional</v>
      </c>
      <c r="Q4">
        <f ca="1" t="shared" si="11"/>
        <v>2</v>
      </c>
      <c r="R4">
        <f ca="1" t="shared" si="11"/>
        <v>2</v>
      </c>
      <c r="S4">
        <f ca="1" t="shared" si="11"/>
        <v>1</v>
      </c>
      <c r="T4">
        <f ca="1" t="shared" si="11"/>
        <v>5</v>
      </c>
    </row>
    <row r="5" spans="2:20" ht="12.75">
      <c r="B5">
        <f t="shared" si="0"/>
        <v>31</v>
      </c>
      <c r="C5">
        <f ca="1" t="shared" si="1"/>
        <v>2.2</v>
      </c>
      <c r="D5">
        <v>0.5</v>
      </c>
      <c r="E5">
        <f ca="1" t="shared" si="2"/>
        <v>4.4</v>
      </c>
      <c r="F5">
        <v>1.5</v>
      </c>
      <c r="G5">
        <f ca="1" t="shared" si="3"/>
        <v>1.4666666666666668</v>
      </c>
      <c r="H5">
        <v>2</v>
      </c>
      <c r="I5">
        <f ca="1" t="shared" si="4"/>
        <v>1.1</v>
      </c>
      <c r="J5">
        <v>4</v>
      </c>
      <c r="K5">
        <f ca="1" t="shared" si="5"/>
        <v>0.55</v>
      </c>
      <c r="L5">
        <f t="shared" si="6"/>
        <v>2.2</v>
      </c>
      <c r="M5">
        <f t="shared" si="7"/>
        <v>2.2</v>
      </c>
      <c r="N5">
        <f t="shared" si="8"/>
        <v>2.2</v>
      </c>
      <c r="O5">
        <f t="shared" si="9"/>
        <v>2.2</v>
      </c>
      <c r="P5" t="str">
        <f t="shared" si="10"/>
        <v>Zuordnung ist antiproportional</v>
      </c>
      <c r="Q5">
        <f ca="1" t="shared" si="11"/>
        <v>5</v>
      </c>
      <c r="R5">
        <f ca="1" t="shared" si="11"/>
        <v>3</v>
      </c>
      <c r="S5">
        <f ca="1" t="shared" si="11"/>
        <v>2</v>
      </c>
      <c r="T5">
        <f ca="1" t="shared" si="11"/>
        <v>2</v>
      </c>
    </row>
    <row r="6" spans="2:20" ht="12.75">
      <c r="B6">
        <f t="shared" si="0"/>
        <v>11</v>
      </c>
      <c r="C6">
        <f ca="1" t="shared" si="1"/>
        <v>3.5</v>
      </c>
      <c r="D6">
        <v>1</v>
      </c>
      <c r="E6">
        <f ca="1" t="shared" si="2"/>
        <v>3.9</v>
      </c>
      <c r="F6">
        <v>2</v>
      </c>
      <c r="G6">
        <f ca="1" t="shared" si="3"/>
        <v>1.75</v>
      </c>
      <c r="H6">
        <v>5</v>
      </c>
      <c r="I6">
        <f ca="1" t="shared" si="4"/>
        <v>0.7</v>
      </c>
      <c r="J6">
        <v>8</v>
      </c>
      <c r="K6">
        <f ca="1" t="shared" si="5"/>
        <v>0.4375</v>
      </c>
      <c r="L6">
        <f t="shared" si="6"/>
        <v>3.9</v>
      </c>
      <c r="M6">
        <f t="shared" si="7"/>
        <v>3.5</v>
      </c>
      <c r="N6">
        <f t="shared" si="8"/>
        <v>3.5</v>
      </c>
      <c r="O6">
        <f t="shared" si="9"/>
        <v>3.5</v>
      </c>
      <c r="P6" t="str">
        <f t="shared" si="10"/>
        <v>Zuordnung ist nicht antiproportional</v>
      </c>
      <c r="Q6">
        <f ca="1" t="shared" si="11"/>
        <v>0</v>
      </c>
      <c r="R6">
        <f ca="1" t="shared" si="11"/>
        <v>3</v>
      </c>
      <c r="S6">
        <f ca="1" t="shared" si="11"/>
        <v>1</v>
      </c>
      <c r="T6">
        <f ca="1" t="shared" si="11"/>
        <v>3</v>
      </c>
    </row>
    <row r="7" spans="2:20" ht="12.75">
      <c r="B7">
        <f t="shared" si="0"/>
        <v>28</v>
      </c>
      <c r="C7">
        <f ca="1" t="shared" si="1"/>
        <v>2.8</v>
      </c>
      <c r="D7">
        <v>1</v>
      </c>
      <c r="E7">
        <f ca="1" t="shared" si="2"/>
        <v>2.8</v>
      </c>
      <c r="F7">
        <v>3</v>
      </c>
      <c r="G7">
        <f ca="1" t="shared" si="3"/>
        <v>0.9333333333333332</v>
      </c>
      <c r="H7">
        <v>4</v>
      </c>
      <c r="I7">
        <f ca="1" t="shared" si="4"/>
        <v>0.8999999999999999</v>
      </c>
      <c r="J7">
        <v>6</v>
      </c>
      <c r="K7">
        <f ca="1" t="shared" si="5"/>
        <v>0.4666666666666666</v>
      </c>
      <c r="L7">
        <f t="shared" si="6"/>
        <v>2.8</v>
      </c>
      <c r="M7">
        <f t="shared" si="7"/>
        <v>2.8</v>
      </c>
      <c r="N7">
        <f t="shared" si="8"/>
        <v>3.6</v>
      </c>
      <c r="O7">
        <f t="shared" si="9"/>
        <v>2.8</v>
      </c>
      <c r="P7" t="str">
        <f t="shared" si="10"/>
        <v>Zuordnung ist nicht antiproportional</v>
      </c>
      <c r="Q7">
        <f ca="1" t="shared" si="11"/>
        <v>3</v>
      </c>
      <c r="R7">
        <f ca="1" t="shared" si="11"/>
        <v>4</v>
      </c>
      <c r="S7">
        <f ca="1" t="shared" si="11"/>
        <v>0</v>
      </c>
      <c r="T7">
        <f ca="1" t="shared" si="11"/>
        <v>1</v>
      </c>
    </row>
    <row r="8" spans="2:20" ht="12.75">
      <c r="B8">
        <f t="shared" si="0"/>
        <v>8</v>
      </c>
      <c r="C8">
        <f ca="1" t="shared" si="1"/>
        <v>3</v>
      </c>
      <c r="D8">
        <v>1</v>
      </c>
      <c r="E8">
        <f ca="1" t="shared" si="2"/>
        <v>4.4</v>
      </c>
      <c r="F8">
        <v>2</v>
      </c>
      <c r="G8">
        <f ca="1" t="shared" si="3"/>
        <v>2.7</v>
      </c>
      <c r="H8">
        <v>4</v>
      </c>
      <c r="I8">
        <f ca="1" t="shared" si="4"/>
        <v>1.05</v>
      </c>
      <c r="J8">
        <v>6</v>
      </c>
      <c r="K8">
        <f ca="1" t="shared" si="5"/>
        <v>0.5</v>
      </c>
      <c r="L8">
        <f t="shared" si="6"/>
        <v>4.4</v>
      </c>
      <c r="M8">
        <f t="shared" si="7"/>
        <v>5.4</v>
      </c>
      <c r="N8">
        <f t="shared" si="8"/>
        <v>4.2</v>
      </c>
      <c r="O8">
        <f t="shared" si="9"/>
        <v>3</v>
      </c>
      <c r="P8" t="str">
        <f t="shared" si="10"/>
        <v>Zuordnung ist nicht antiproportional</v>
      </c>
      <c r="Q8">
        <f ca="1" t="shared" si="11"/>
        <v>0</v>
      </c>
      <c r="R8">
        <f ca="1" t="shared" si="11"/>
        <v>0</v>
      </c>
      <c r="S8">
        <f ca="1" t="shared" si="11"/>
        <v>0</v>
      </c>
      <c r="T8">
        <f ca="1" t="shared" si="11"/>
        <v>3</v>
      </c>
    </row>
    <row r="9" spans="2:20" ht="12.75">
      <c r="B9">
        <f t="shared" si="0"/>
        <v>25</v>
      </c>
      <c r="C9">
        <f ca="1" t="shared" si="1"/>
        <v>3.7</v>
      </c>
      <c r="D9">
        <v>1</v>
      </c>
      <c r="E9">
        <f ca="1" t="shared" si="2"/>
        <v>3.7</v>
      </c>
      <c r="F9">
        <v>2.5</v>
      </c>
      <c r="G9">
        <f ca="1" t="shared" si="3"/>
        <v>1.48</v>
      </c>
      <c r="H9">
        <v>5</v>
      </c>
      <c r="I9">
        <f ca="1" t="shared" si="4"/>
        <v>0.74</v>
      </c>
      <c r="J9">
        <v>8</v>
      </c>
      <c r="K9">
        <f ca="1" t="shared" si="5"/>
        <v>0.4625</v>
      </c>
      <c r="L9">
        <f t="shared" si="6"/>
        <v>3.7</v>
      </c>
      <c r="M9">
        <f t="shared" si="7"/>
        <v>3.7</v>
      </c>
      <c r="N9">
        <f t="shared" si="8"/>
        <v>3.7</v>
      </c>
      <c r="O9">
        <f t="shared" si="9"/>
        <v>3.7</v>
      </c>
      <c r="P9" t="str">
        <f t="shared" si="10"/>
        <v>Zuordnung ist antiproportional</v>
      </c>
      <c r="Q9">
        <f ca="1" t="shared" si="11"/>
        <v>1</v>
      </c>
      <c r="R9">
        <f ca="1" t="shared" si="11"/>
        <v>4</v>
      </c>
      <c r="S9">
        <f ca="1" t="shared" si="11"/>
        <v>4</v>
      </c>
      <c r="T9">
        <f ca="1" t="shared" si="11"/>
        <v>1</v>
      </c>
    </row>
    <row r="10" spans="2:20" ht="12.75">
      <c r="B10">
        <f t="shared" si="0"/>
        <v>5</v>
      </c>
      <c r="C10">
        <f ca="1" t="shared" si="1"/>
        <v>2.6</v>
      </c>
      <c r="D10">
        <v>0.5</v>
      </c>
      <c r="E10">
        <f ca="1" t="shared" si="2"/>
        <v>5.2</v>
      </c>
      <c r="F10">
        <v>1</v>
      </c>
      <c r="G10">
        <f ca="1" t="shared" si="3"/>
        <v>2.6</v>
      </c>
      <c r="H10">
        <v>1.5</v>
      </c>
      <c r="I10">
        <f ca="1" t="shared" si="4"/>
        <v>1.7333333333333334</v>
      </c>
      <c r="J10">
        <v>2</v>
      </c>
      <c r="K10">
        <f ca="1" t="shared" si="5"/>
        <v>1.3</v>
      </c>
      <c r="L10">
        <f t="shared" si="6"/>
        <v>2.6</v>
      </c>
      <c r="M10">
        <f t="shared" si="7"/>
        <v>2.6</v>
      </c>
      <c r="N10">
        <f t="shared" si="8"/>
        <v>2.6</v>
      </c>
      <c r="O10">
        <f t="shared" si="9"/>
        <v>2.6</v>
      </c>
      <c r="P10" t="str">
        <f t="shared" si="10"/>
        <v>Zuordnung ist antiproportional</v>
      </c>
      <c r="Q10">
        <f ca="1" t="shared" si="11"/>
        <v>3</v>
      </c>
      <c r="R10">
        <f ca="1" t="shared" si="11"/>
        <v>2</v>
      </c>
      <c r="S10">
        <f ca="1" t="shared" si="11"/>
        <v>3</v>
      </c>
      <c r="T10">
        <f ca="1" t="shared" si="11"/>
        <v>4</v>
      </c>
    </row>
    <row r="11" spans="2:20" ht="12.75">
      <c r="B11">
        <f t="shared" si="0"/>
        <v>22</v>
      </c>
      <c r="C11">
        <f ca="1" t="shared" si="1"/>
        <v>3</v>
      </c>
      <c r="D11">
        <v>1</v>
      </c>
      <c r="E11">
        <f ca="1" t="shared" si="2"/>
        <v>3</v>
      </c>
      <c r="F11">
        <v>2</v>
      </c>
      <c r="G11">
        <f ca="1" t="shared" si="3"/>
        <v>1.5</v>
      </c>
      <c r="H11">
        <v>3</v>
      </c>
      <c r="I11">
        <f ca="1" t="shared" si="4"/>
        <v>1</v>
      </c>
      <c r="J11">
        <v>4</v>
      </c>
      <c r="K11">
        <f ca="1" t="shared" si="5"/>
        <v>0.75</v>
      </c>
      <c r="L11">
        <f t="shared" si="6"/>
        <v>3</v>
      </c>
      <c r="M11">
        <f t="shared" si="7"/>
        <v>3</v>
      </c>
      <c r="N11">
        <f t="shared" si="8"/>
        <v>3</v>
      </c>
      <c r="O11">
        <f t="shared" si="9"/>
        <v>3</v>
      </c>
      <c r="P11" t="str">
        <f t="shared" si="10"/>
        <v>Zuordnung ist antiproportional</v>
      </c>
      <c r="Q11">
        <f ca="1" t="shared" si="11"/>
        <v>1</v>
      </c>
      <c r="R11">
        <f ca="1" t="shared" si="11"/>
        <v>3</v>
      </c>
      <c r="S11">
        <f ca="1" t="shared" si="11"/>
        <v>4</v>
      </c>
      <c r="T11">
        <f ca="1" t="shared" si="11"/>
        <v>3</v>
      </c>
    </row>
    <row r="12" spans="2:20" ht="12.75">
      <c r="B12">
        <f t="shared" si="0"/>
        <v>2</v>
      </c>
      <c r="C12">
        <f ca="1" t="shared" si="1"/>
        <v>2.8</v>
      </c>
      <c r="D12">
        <v>1</v>
      </c>
      <c r="E12">
        <f ca="1" t="shared" si="2"/>
        <v>2.8</v>
      </c>
      <c r="F12">
        <v>1.5</v>
      </c>
      <c r="G12">
        <f ca="1" t="shared" si="3"/>
        <v>1.8666666666666665</v>
      </c>
      <c r="H12">
        <v>2</v>
      </c>
      <c r="I12">
        <f ca="1" t="shared" si="4"/>
        <v>1.7</v>
      </c>
      <c r="J12">
        <v>2.5</v>
      </c>
      <c r="K12">
        <f ca="1" t="shared" si="5"/>
        <v>2.02</v>
      </c>
      <c r="L12">
        <f t="shared" si="6"/>
        <v>2.8</v>
      </c>
      <c r="M12">
        <f t="shared" si="7"/>
        <v>2.8</v>
      </c>
      <c r="N12">
        <f t="shared" si="8"/>
        <v>3.4</v>
      </c>
      <c r="O12">
        <f t="shared" si="9"/>
        <v>5.05</v>
      </c>
      <c r="P12" t="str">
        <f t="shared" si="10"/>
        <v>Zuordnung ist nicht antiproportional</v>
      </c>
      <c r="Q12">
        <f ca="1" t="shared" si="11"/>
        <v>3</v>
      </c>
      <c r="R12">
        <f ca="1" t="shared" si="11"/>
        <v>2</v>
      </c>
      <c r="S12">
        <f ca="1" t="shared" si="11"/>
        <v>0</v>
      </c>
      <c r="T12">
        <f ca="1" t="shared" si="11"/>
        <v>0</v>
      </c>
    </row>
    <row r="13" spans="2:20" ht="12.75">
      <c r="B13">
        <f t="shared" si="0"/>
        <v>19</v>
      </c>
      <c r="C13">
        <f ca="1" t="shared" si="1"/>
        <v>1.4</v>
      </c>
      <c r="D13">
        <v>0.5</v>
      </c>
      <c r="E13">
        <f ca="1" t="shared" si="2"/>
        <v>2.8</v>
      </c>
      <c r="F13">
        <v>1.5</v>
      </c>
      <c r="G13">
        <f ca="1" t="shared" si="3"/>
        <v>2.333333333333333</v>
      </c>
      <c r="H13">
        <v>2</v>
      </c>
      <c r="I13">
        <f ca="1" t="shared" si="4"/>
        <v>0.7</v>
      </c>
      <c r="J13">
        <v>4</v>
      </c>
      <c r="K13">
        <f ca="1" t="shared" si="5"/>
        <v>0.35</v>
      </c>
      <c r="L13">
        <f t="shared" si="6"/>
        <v>1.4</v>
      </c>
      <c r="M13">
        <f t="shared" si="7"/>
        <v>3.5</v>
      </c>
      <c r="N13">
        <f t="shared" si="8"/>
        <v>1.4</v>
      </c>
      <c r="O13">
        <f t="shared" si="9"/>
        <v>1.4</v>
      </c>
      <c r="P13" t="str">
        <f t="shared" si="10"/>
        <v>Zuordnung ist nicht antiproportional</v>
      </c>
      <c r="Q13">
        <f ca="1" t="shared" si="11"/>
        <v>3</v>
      </c>
      <c r="R13">
        <f ca="1" t="shared" si="11"/>
        <v>0</v>
      </c>
      <c r="S13">
        <f ca="1" t="shared" si="11"/>
        <v>4</v>
      </c>
      <c r="T13">
        <f ca="1" t="shared" si="11"/>
        <v>4</v>
      </c>
    </row>
    <row r="14" spans="2:20" ht="12.75">
      <c r="B14">
        <f t="shared" si="0"/>
        <v>36</v>
      </c>
      <c r="C14">
        <f ca="1" t="shared" si="1"/>
        <v>2.5</v>
      </c>
      <c r="D14">
        <v>1</v>
      </c>
      <c r="E14">
        <f ca="1" t="shared" si="2"/>
        <v>2.5</v>
      </c>
      <c r="F14">
        <v>2</v>
      </c>
      <c r="G14">
        <f ca="1" t="shared" si="3"/>
        <v>1.25</v>
      </c>
      <c r="H14">
        <v>5</v>
      </c>
      <c r="I14">
        <f ca="1" t="shared" si="4"/>
        <v>0.5</v>
      </c>
      <c r="J14">
        <v>8</v>
      </c>
      <c r="K14">
        <f ca="1" t="shared" si="5"/>
        <v>1.5125</v>
      </c>
      <c r="L14">
        <f t="shared" si="6"/>
        <v>2.5</v>
      </c>
      <c r="M14">
        <f t="shared" si="7"/>
        <v>2.5</v>
      </c>
      <c r="N14">
        <f t="shared" si="8"/>
        <v>2.5</v>
      </c>
      <c r="O14">
        <f t="shared" si="9"/>
        <v>12.1</v>
      </c>
      <c r="P14" t="str">
        <f t="shared" si="10"/>
        <v>Zuordnung ist nicht antiproportional</v>
      </c>
      <c r="Q14">
        <f ca="1" t="shared" si="11"/>
        <v>2</v>
      </c>
      <c r="R14">
        <f ca="1" t="shared" si="11"/>
        <v>5</v>
      </c>
      <c r="S14">
        <f ca="1" t="shared" si="11"/>
        <v>5</v>
      </c>
      <c r="T14">
        <f ca="1" t="shared" si="11"/>
        <v>0</v>
      </c>
    </row>
    <row r="15" spans="2:20" ht="12.75">
      <c r="B15">
        <f t="shared" si="0"/>
        <v>16</v>
      </c>
      <c r="C15">
        <f ca="1" t="shared" si="1"/>
        <v>5.9</v>
      </c>
      <c r="D15">
        <v>1</v>
      </c>
      <c r="E15">
        <f ca="1" t="shared" si="2"/>
        <v>5.9</v>
      </c>
      <c r="F15">
        <v>3</v>
      </c>
      <c r="G15">
        <f ca="1" t="shared" si="3"/>
        <v>1.9666666666666668</v>
      </c>
      <c r="H15">
        <v>4</v>
      </c>
      <c r="I15">
        <f ca="1" t="shared" si="4"/>
        <v>1.475</v>
      </c>
      <c r="J15">
        <v>6</v>
      </c>
      <c r="K15">
        <f ca="1" t="shared" si="5"/>
        <v>0.9833333333333334</v>
      </c>
      <c r="L15">
        <f t="shared" si="6"/>
        <v>5.9</v>
      </c>
      <c r="M15">
        <f t="shared" si="7"/>
        <v>5.9</v>
      </c>
      <c r="N15">
        <f t="shared" si="8"/>
        <v>5.9</v>
      </c>
      <c r="O15">
        <f t="shared" si="9"/>
        <v>5.9</v>
      </c>
      <c r="P15" t="str">
        <f t="shared" si="10"/>
        <v>Zuordnung ist antiproportional</v>
      </c>
      <c r="Q15">
        <f ca="1" t="shared" si="11"/>
        <v>3</v>
      </c>
      <c r="R15">
        <f ca="1" t="shared" si="11"/>
        <v>2</v>
      </c>
      <c r="S15">
        <f ca="1" t="shared" si="11"/>
        <v>2</v>
      </c>
      <c r="T15">
        <f ca="1" t="shared" si="11"/>
        <v>2</v>
      </c>
    </row>
    <row r="16" spans="2:20" ht="12.75">
      <c r="B16">
        <f t="shared" si="0"/>
        <v>33</v>
      </c>
      <c r="C16">
        <f ca="1" t="shared" si="1"/>
        <v>4.3</v>
      </c>
      <c r="D16">
        <v>1</v>
      </c>
      <c r="E16">
        <f ca="1" t="shared" si="2"/>
        <v>4.3</v>
      </c>
      <c r="F16">
        <v>2</v>
      </c>
      <c r="G16">
        <f ca="1" t="shared" si="3"/>
        <v>2.15</v>
      </c>
      <c r="H16">
        <v>4</v>
      </c>
      <c r="I16">
        <f ca="1" t="shared" si="4"/>
        <v>2.875</v>
      </c>
      <c r="J16">
        <v>6</v>
      </c>
      <c r="K16">
        <f ca="1" t="shared" si="5"/>
        <v>0.7166666666666667</v>
      </c>
      <c r="L16">
        <f t="shared" si="6"/>
        <v>4.3</v>
      </c>
      <c r="M16">
        <f t="shared" si="7"/>
        <v>4.3</v>
      </c>
      <c r="N16">
        <f t="shared" si="8"/>
        <v>11.5</v>
      </c>
      <c r="O16">
        <f t="shared" si="9"/>
        <v>4.3</v>
      </c>
      <c r="P16" t="str">
        <f t="shared" si="10"/>
        <v>Zuordnung ist nicht antiproportional</v>
      </c>
      <c r="Q16">
        <f ca="1" t="shared" si="11"/>
        <v>3</v>
      </c>
      <c r="R16">
        <f ca="1" t="shared" si="11"/>
        <v>4</v>
      </c>
      <c r="S16">
        <f ca="1" t="shared" si="11"/>
        <v>0</v>
      </c>
      <c r="T16">
        <f ca="1" t="shared" si="11"/>
        <v>2</v>
      </c>
    </row>
    <row r="17" spans="2:20" ht="12.75">
      <c r="B17">
        <f t="shared" si="0"/>
        <v>13</v>
      </c>
      <c r="C17">
        <f ca="1" t="shared" si="1"/>
        <v>5.1</v>
      </c>
      <c r="D17">
        <v>1</v>
      </c>
      <c r="E17">
        <f ca="1" t="shared" si="2"/>
        <v>5.1</v>
      </c>
      <c r="F17">
        <v>2.5</v>
      </c>
      <c r="G17">
        <f ca="1" t="shared" si="3"/>
        <v>2.04</v>
      </c>
      <c r="H17">
        <v>5</v>
      </c>
      <c r="I17">
        <f ca="1" t="shared" si="4"/>
        <v>1.02</v>
      </c>
      <c r="J17">
        <v>8</v>
      </c>
      <c r="K17">
        <f ca="1" t="shared" si="5"/>
        <v>0.6375</v>
      </c>
      <c r="L17">
        <f t="shared" si="6"/>
        <v>5.1</v>
      </c>
      <c r="M17">
        <f t="shared" si="7"/>
        <v>5.1</v>
      </c>
      <c r="N17">
        <f t="shared" si="8"/>
        <v>5.1</v>
      </c>
      <c r="O17">
        <f t="shared" si="9"/>
        <v>5.1</v>
      </c>
      <c r="P17" t="str">
        <f t="shared" si="10"/>
        <v>Zuordnung ist antiproportional</v>
      </c>
      <c r="Q17">
        <f ca="1" t="shared" si="11"/>
        <v>1</v>
      </c>
      <c r="R17">
        <f ca="1" t="shared" si="11"/>
        <v>1</v>
      </c>
      <c r="S17">
        <f ca="1" t="shared" si="11"/>
        <v>4</v>
      </c>
      <c r="T17">
        <f ca="1" t="shared" si="11"/>
        <v>4</v>
      </c>
    </row>
    <row r="18" spans="2:20" ht="12.75">
      <c r="B18">
        <f t="shared" si="0"/>
        <v>30</v>
      </c>
      <c r="C18">
        <f ca="1" t="shared" si="1"/>
        <v>4.9</v>
      </c>
      <c r="D18">
        <v>0.5</v>
      </c>
      <c r="E18">
        <f ca="1" t="shared" si="2"/>
        <v>9.8</v>
      </c>
      <c r="F18">
        <v>1</v>
      </c>
      <c r="G18">
        <f ca="1" t="shared" si="3"/>
        <v>4.9</v>
      </c>
      <c r="H18">
        <v>1.5</v>
      </c>
      <c r="I18">
        <f ca="1" t="shared" si="4"/>
        <v>3.266666666666667</v>
      </c>
      <c r="J18">
        <v>2</v>
      </c>
      <c r="K18">
        <f ca="1" t="shared" si="5"/>
        <v>2.45</v>
      </c>
      <c r="L18">
        <f t="shared" si="6"/>
        <v>4.9</v>
      </c>
      <c r="M18">
        <f t="shared" si="7"/>
        <v>4.9</v>
      </c>
      <c r="N18">
        <f t="shared" si="8"/>
        <v>4.9</v>
      </c>
      <c r="O18">
        <f t="shared" si="9"/>
        <v>4.9</v>
      </c>
      <c r="P18" t="str">
        <f t="shared" si="10"/>
        <v>Zuordnung ist antiproportional</v>
      </c>
      <c r="Q18">
        <f ca="1" t="shared" si="11"/>
        <v>4</v>
      </c>
      <c r="R18">
        <f ca="1" t="shared" si="11"/>
        <v>3</v>
      </c>
      <c r="S18">
        <f ca="1" t="shared" si="11"/>
        <v>1</v>
      </c>
      <c r="T18">
        <f ca="1" t="shared" si="11"/>
        <v>4</v>
      </c>
    </row>
    <row r="19" spans="2:20" ht="12.75">
      <c r="B19">
        <f t="shared" si="0"/>
        <v>10</v>
      </c>
      <c r="C19">
        <f ca="1" t="shared" si="1"/>
        <v>2.5</v>
      </c>
      <c r="D19">
        <v>1</v>
      </c>
      <c r="E19">
        <f ca="1" t="shared" si="2"/>
        <v>2.5</v>
      </c>
      <c r="F19">
        <v>2</v>
      </c>
      <c r="G19">
        <f ca="1" t="shared" si="3"/>
        <v>1.25</v>
      </c>
      <c r="H19">
        <v>3</v>
      </c>
      <c r="I19">
        <f ca="1" t="shared" si="4"/>
        <v>0.8333333333333334</v>
      </c>
      <c r="J19">
        <v>4</v>
      </c>
      <c r="K19">
        <f ca="1" t="shared" si="5"/>
        <v>0.625</v>
      </c>
      <c r="L19">
        <f t="shared" si="6"/>
        <v>2.5</v>
      </c>
      <c r="M19">
        <f t="shared" si="7"/>
        <v>2.5</v>
      </c>
      <c r="N19">
        <f t="shared" si="8"/>
        <v>2.5</v>
      </c>
      <c r="O19">
        <f t="shared" si="9"/>
        <v>2.5</v>
      </c>
      <c r="P19" t="str">
        <f t="shared" si="10"/>
        <v>Zuordnung ist antiproportional</v>
      </c>
      <c r="Q19">
        <f ca="1" t="shared" si="11"/>
        <v>1</v>
      </c>
      <c r="R19">
        <f ca="1" t="shared" si="11"/>
        <v>2</v>
      </c>
      <c r="S19">
        <f ca="1" t="shared" si="11"/>
        <v>3</v>
      </c>
      <c r="T19">
        <f ca="1" t="shared" si="11"/>
        <v>4</v>
      </c>
    </row>
    <row r="20" spans="2:20" ht="12.75">
      <c r="B20">
        <f t="shared" si="0"/>
        <v>27</v>
      </c>
      <c r="C20">
        <f ca="1" t="shared" si="1"/>
        <v>1.6</v>
      </c>
      <c r="D20">
        <v>1</v>
      </c>
      <c r="E20">
        <f ca="1" t="shared" si="2"/>
        <v>2.1</v>
      </c>
      <c r="F20">
        <v>1.5</v>
      </c>
      <c r="G20">
        <f ca="1" t="shared" si="3"/>
        <v>1.0666666666666667</v>
      </c>
      <c r="H20">
        <v>2</v>
      </c>
      <c r="I20">
        <f ca="1" t="shared" si="4"/>
        <v>2.4000000000000004</v>
      </c>
      <c r="J20">
        <v>2.5</v>
      </c>
      <c r="K20">
        <f ca="1" t="shared" si="5"/>
        <v>0.64</v>
      </c>
      <c r="L20">
        <f t="shared" si="6"/>
        <v>2.1</v>
      </c>
      <c r="M20">
        <f t="shared" si="7"/>
        <v>1.6</v>
      </c>
      <c r="N20">
        <f t="shared" si="8"/>
        <v>4.8</v>
      </c>
      <c r="O20">
        <f t="shared" si="9"/>
        <v>1.6</v>
      </c>
      <c r="P20" t="str">
        <f t="shared" si="10"/>
        <v>Zuordnung ist nicht antiproportional</v>
      </c>
      <c r="Q20">
        <f ca="1" t="shared" si="11"/>
        <v>0</v>
      </c>
      <c r="R20">
        <f ca="1" t="shared" si="11"/>
        <v>1</v>
      </c>
      <c r="S20">
        <f ca="1" t="shared" si="11"/>
        <v>0</v>
      </c>
      <c r="T20">
        <f ca="1" t="shared" si="11"/>
        <v>5</v>
      </c>
    </row>
    <row r="21" spans="2:20" ht="12.75">
      <c r="B21">
        <f t="shared" si="0"/>
        <v>7</v>
      </c>
      <c r="C21">
        <f ca="1" t="shared" si="1"/>
        <v>3.2</v>
      </c>
      <c r="D21">
        <v>0.5</v>
      </c>
      <c r="E21">
        <f ca="1" t="shared" si="2"/>
        <v>6.4</v>
      </c>
      <c r="F21">
        <v>1.5</v>
      </c>
      <c r="G21">
        <f ca="1" t="shared" si="3"/>
        <v>2.1333333333333333</v>
      </c>
      <c r="H21">
        <v>2</v>
      </c>
      <c r="I21">
        <f ca="1" t="shared" si="4"/>
        <v>1.6</v>
      </c>
      <c r="J21">
        <v>4</v>
      </c>
      <c r="K21">
        <f ca="1" t="shared" si="5"/>
        <v>0.8</v>
      </c>
      <c r="L21">
        <f t="shared" si="6"/>
        <v>3.2</v>
      </c>
      <c r="M21">
        <f t="shared" si="7"/>
        <v>3.2</v>
      </c>
      <c r="N21">
        <f t="shared" si="8"/>
        <v>3.2</v>
      </c>
      <c r="O21">
        <f t="shared" si="9"/>
        <v>3.2</v>
      </c>
      <c r="P21" t="str">
        <f t="shared" si="10"/>
        <v>Zuordnung ist antiproportional</v>
      </c>
      <c r="Q21">
        <f ca="1" t="shared" si="11"/>
        <v>1</v>
      </c>
      <c r="R21">
        <f ca="1" t="shared" si="11"/>
        <v>3</v>
      </c>
      <c r="S21">
        <f ca="1" t="shared" si="11"/>
        <v>3</v>
      </c>
      <c r="T21">
        <f ca="1" t="shared" si="11"/>
        <v>3</v>
      </c>
    </row>
    <row r="22" spans="2:20" ht="12.75">
      <c r="B22">
        <f t="shared" si="0"/>
        <v>24</v>
      </c>
      <c r="C22">
        <f ca="1" t="shared" si="1"/>
        <v>2.8</v>
      </c>
      <c r="D22">
        <v>1</v>
      </c>
      <c r="E22">
        <f ca="1" t="shared" si="2"/>
        <v>2.8</v>
      </c>
      <c r="F22">
        <v>2</v>
      </c>
      <c r="G22">
        <f ca="1" t="shared" si="3"/>
        <v>1.4</v>
      </c>
      <c r="H22">
        <v>5</v>
      </c>
      <c r="I22">
        <f ca="1" t="shared" si="4"/>
        <v>0.5599999999999999</v>
      </c>
      <c r="J22">
        <v>8</v>
      </c>
      <c r="K22">
        <f ca="1" t="shared" si="5"/>
        <v>0.35</v>
      </c>
      <c r="L22">
        <f t="shared" si="6"/>
        <v>2.8</v>
      </c>
      <c r="M22">
        <f t="shared" si="7"/>
        <v>2.8</v>
      </c>
      <c r="N22">
        <f t="shared" si="8"/>
        <v>2.8</v>
      </c>
      <c r="O22">
        <f t="shared" si="9"/>
        <v>2.8</v>
      </c>
      <c r="P22" t="str">
        <f t="shared" si="10"/>
        <v>Zuordnung ist antiproportional</v>
      </c>
      <c r="Q22">
        <f ca="1" t="shared" si="11"/>
        <v>2</v>
      </c>
      <c r="R22">
        <f ca="1" t="shared" si="11"/>
        <v>1</v>
      </c>
      <c r="S22">
        <f ca="1" t="shared" si="11"/>
        <v>2</v>
      </c>
      <c r="T22">
        <f ca="1" t="shared" si="11"/>
        <v>3</v>
      </c>
    </row>
    <row r="23" spans="2:20" ht="12.75">
      <c r="B23">
        <f t="shared" si="0"/>
        <v>4</v>
      </c>
      <c r="C23">
        <f ca="1" t="shared" si="1"/>
        <v>5</v>
      </c>
      <c r="D23">
        <v>1</v>
      </c>
      <c r="E23">
        <f ca="1" t="shared" si="2"/>
        <v>5</v>
      </c>
      <c r="F23">
        <v>3</v>
      </c>
      <c r="G23">
        <f ca="1" t="shared" si="3"/>
        <v>1.6666666666666667</v>
      </c>
      <c r="H23">
        <v>4</v>
      </c>
      <c r="I23">
        <f ca="1" t="shared" si="4"/>
        <v>3.05</v>
      </c>
      <c r="J23">
        <v>6</v>
      </c>
      <c r="K23">
        <f ca="1" t="shared" si="5"/>
        <v>0.8333333333333334</v>
      </c>
      <c r="L23">
        <f t="shared" si="6"/>
        <v>5</v>
      </c>
      <c r="M23">
        <f t="shared" si="7"/>
        <v>5</v>
      </c>
      <c r="N23">
        <f t="shared" si="8"/>
        <v>12.2</v>
      </c>
      <c r="O23">
        <f t="shared" si="9"/>
        <v>5</v>
      </c>
      <c r="P23" t="str">
        <f t="shared" si="10"/>
        <v>Zuordnung ist nicht antiproportional</v>
      </c>
      <c r="Q23">
        <f ca="1" t="shared" si="11"/>
        <v>3</v>
      </c>
      <c r="R23">
        <f ca="1" t="shared" si="11"/>
        <v>4</v>
      </c>
      <c r="S23">
        <f ca="1" t="shared" si="11"/>
        <v>0</v>
      </c>
      <c r="T23">
        <f ca="1" t="shared" si="11"/>
        <v>2</v>
      </c>
    </row>
    <row r="24" spans="2:20" ht="12.75">
      <c r="B24">
        <f t="shared" si="0"/>
        <v>21</v>
      </c>
      <c r="C24">
        <f ca="1" t="shared" si="1"/>
        <v>5.7</v>
      </c>
      <c r="D24">
        <v>1</v>
      </c>
      <c r="E24">
        <f ca="1" t="shared" si="2"/>
        <v>5.7</v>
      </c>
      <c r="F24">
        <v>2</v>
      </c>
      <c r="G24">
        <f ca="1" t="shared" si="3"/>
        <v>2.85</v>
      </c>
      <c r="H24">
        <v>4</v>
      </c>
      <c r="I24">
        <f ca="1" t="shared" si="4"/>
        <v>1.425</v>
      </c>
      <c r="J24">
        <v>6</v>
      </c>
      <c r="K24">
        <f ca="1" t="shared" si="5"/>
        <v>0.9500000000000001</v>
      </c>
      <c r="L24">
        <f t="shared" si="6"/>
        <v>5.7</v>
      </c>
      <c r="M24">
        <f t="shared" si="7"/>
        <v>5.7</v>
      </c>
      <c r="N24">
        <f t="shared" si="8"/>
        <v>5.7</v>
      </c>
      <c r="O24">
        <f t="shared" si="9"/>
        <v>5.7</v>
      </c>
      <c r="P24" t="str">
        <f t="shared" si="10"/>
        <v>Zuordnung ist antiproportional</v>
      </c>
      <c r="Q24">
        <f ca="1" t="shared" si="11"/>
        <v>3</v>
      </c>
      <c r="R24">
        <f ca="1" t="shared" si="11"/>
        <v>2</v>
      </c>
      <c r="S24">
        <f ca="1" t="shared" si="11"/>
        <v>1</v>
      </c>
      <c r="T24">
        <f ca="1" t="shared" si="11"/>
        <v>2</v>
      </c>
    </row>
    <row r="25" spans="2:20" ht="12.75">
      <c r="B25">
        <f t="shared" si="0"/>
        <v>1</v>
      </c>
      <c r="C25">
        <f ca="1" t="shared" si="1"/>
        <v>3.4</v>
      </c>
      <c r="D25">
        <v>1</v>
      </c>
      <c r="E25">
        <f ca="1" t="shared" si="2"/>
        <v>3.4</v>
      </c>
      <c r="F25">
        <v>2.5</v>
      </c>
      <c r="G25">
        <f ca="1" t="shared" si="3"/>
        <v>1.3599999999999999</v>
      </c>
      <c r="H25">
        <v>5</v>
      </c>
      <c r="I25">
        <f ca="1" t="shared" si="4"/>
        <v>0.6799999999999999</v>
      </c>
      <c r="J25">
        <v>8</v>
      </c>
      <c r="K25">
        <f ca="1" t="shared" si="5"/>
        <v>1.025</v>
      </c>
      <c r="L25">
        <f t="shared" si="6"/>
        <v>3.4</v>
      </c>
      <c r="M25">
        <f t="shared" si="7"/>
        <v>3.4</v>
      </c>
      <c r="N25">
        <f t="shared" si="8"/>
        <v>3.4</v>
      </c>
      <c r="O25">
        <f t="shared" si="9"/>
        <v>8.2</v>
      </c>
      <c r="P25" t="str">
        <f t="shared" si="10"/>
        <v>Zuordnung ist nicht antiproportional</v>
      </c>
      <c r="Q25">
        <f ca="1" t="shared" si="11"/>
        <v>4</v>
      </c>
      <c r="R25">
        <f ca="1" t="shared" si="11"/>
        <v>2</v>
      </c>
      <c r="S25">
        <f ca="1" t="shared" si="11"/>
        <v>4</v>
      </c>
      <c r="T25">
        <f ca="1" t="shared" si="11"/>
        <v>0</v>
      </c>
    </row>
    <row r="26" spans="2:20" ht="12.75">
      <c r="B26">
        <f t="shared" si="0"/>
        <v>18</v>
      </c>
      <c r="C26">
        <f ca="1" t="shared" si="1"/>
        <v>1.1</v>
      </c>
      <c r="D26">
        <v>0.5</v>
      </c>
      <c r="E26">
        <f ca="1" t="shared" si="2"/>
        <v>2.2</v>
      </c>
      <c r="F26">
        <v>1</v>
      </c>
      <c r="G26">
        <f ca="1" t="shared" si="3"/>
        <v>1.1</v>
      </c>
      <c r="H26">
        <v>1.5</v>
      </c>
      <c r="I26">
        <f ca="1" t="shared" si="4"/>
        <v>2.2333333333333334</v>
      </c>
      <c r="J26">
        <v>2</v>
      </c>
      <c r="K26">
        <f ca="1" t="shared" si="5"/>
        <v>0.55</v>
      </c>
      <c r="L26">
        <f t="shared" si="6"/>
        <v>1.1</v>
      </c>
      <c r="M26">
        <f t="shared" si="7"/>
        <v>1.1</v>
      </c>
      <c r="N26">
        <f t="shared" si="8"/>
        <v>3.35</v>
      </c>
      <c r="O26">
        <f t="shared" si="9"/>
        <v>1.1</v>
      </c>
      <c r="P26" t="str">
        <f t="shared" si="10"/>
        <v>Zuordnung ist nicht antiproportional</v>
      </c>
      <c r="Q26">
        <f ca="1" t="shared" si="11"/>
        <v>2</v>
      </c>
      <c r="R26">
        <f ca="1" t="shared" si="11"/>
        <v>1</v>
      </c>
      <c r="S26">
        <f ca="1" t="shared" si="11"/>
        <v>0</v>
      </c>
      <c r="T26">
        <f ca="1" t="shared" si="11"/>
        <v>1</v>
      </c>
    </row>
    <row r="27" spans="2:20" ht="12.75">
      <c r="B27">
        <f t="shared" si="0"/>
        <v>35</v>
      </c>
      <c r="C27">
        <f ca="1" t="shared" si="1"/>
        <v>2.6</v>
      </c>
      <c r="D27">
        <v>1</v>
      </c>
      <c r="E27">
        <f ca="1" t="shared" si="2"/>
        <v>2.6</v>
      </c>
      <c r="F27">
        <v>2</v>
      </c>
      <c r="G27">
        <f ca="1" t="shared" si="3"/>
        <v>1.3</v>
      </c>
      <c r="H27">
        <v>3</v>
      </c>
      <c r="I27">
        <f ca="1" t="shared" si="4"/>
        <v>0.8666666666666667</v>
      </c>
      <c r="J27">
        <v>4</v>
      </c>
      <c r="K27">
        <f ca="1" t="shared" si="5"/>
        <v>0.65</v>
      </c>
      <c r="L27">
        <f t="shared" si="6"/>
        <v>2.6</v>
      </c>
      <c r="M27">
        <f t="shared" si="7"/>
        <v>2.6</v>
      </c>
      <c r="N27">
        <f t="shared" si="8"/>
        <v>2.6</v>
      </c>
      <c r="O27">
        <f t="shared" si="9"/>
        <v>2.6</v>
      </c>
      <c r="P27" t="str">
        <f t="shared" si="10"/>
        <v>Zuordnung ist antiproportional</v>
      </c>
      <c r="Q27">
        <f ca="1" t="shared" si="11"/>
        <v>1</v>
      </c>
      <c r="R27">
        <f ca="1" t="shared" si="11"/>
        <v>2</v>
      </c>
      <c r="S27">
        <f ca="1" t="shared" si="11"/>
        <v>4</v>
      </c>
      <c r="T27">
        <f ca="1" t="shared" si="11"/>
        <v>4</v>
      </c>
    </row>
    <row r="28" spans="2:20" ht="12.75">
      <c r="B28">
        <f t="shared" si="0"/>
        <v>15</v>
      </c>
      <c r="C28">
        <f ca="1" t="shared" si="1"/>
        <v>2.2</v>
      </c>
      <c r="D28">
        <v>1</v>
      </c>
      <c r="E28">
        <f ca="1" t="shared" si="2"/>
        <v>2.2</v>
      </c>
      <c r="F28">
        <v>1.5</v>
      </c>
      <c r="G28">
        <f ca="1" t="shared" si="3"/>
        <v>1.4666666666666668</v>
      </c>
      <c r="H28">
        <v>2</v>
      </c>
      <c r="I28">
        <f ca="1" t="shared" si="4"/>
        <v>1.1</v>
      </c>
      <c r="J28">
        <v>2.5</v>
      </c>
      <c r="K28">
        <f ca="1" t="shared" si="5"/>
        <v>0.8800000000000001</v>
      </c>
      <c r="L28">
        <f t="shared" si="6"/>
        <v>2.2</v>
      </c>
      <c r="M28">
        <f t="shared" si="7"/>
        <v>2.2</v>
      </c>
      <c r="N28">
        <f t="shared" si="8"/>
        <v>2.2</v>
      </c>
      <c r="O28">
        <f t="shared" si="9"/>
        <v>2.2</v>
      </c>
      <c r="P28" t="str">
        <f t="shared" si="10"/>
        <v>Zuordnung ist antiproportional</v>
      </c>
      <c r="Q28">
        <f ca="1" t="shared" si="11"/>
        <v>5</v>
      </c>
      <c r="R28">
        <f ca="1" t="shared" si="11"/>
        <v>2</v>
      </c>
      <c r="S28">
        <f ca="1" t="shared" si="11"/>
        <v>1</v>
      </c>
      <c r="T28">
        <f ca="1" t="shared" si="11"/>
        <v>4</v>
      </c>
    </row>
    <row r="29" spans="2:20" ht="12.75">
      <c r="B29">
        <f t="shared" si="0"/>
        <v>32</v>
      </c>
      <c r="C29">
        <f ca="1" t="shared" si="1"/>
        <v>3.6</v>
      </c>
      <c r="D29">
        <v>0.5</v>
      </c>
      <c r="E29">
        <f ca="1" t="shared" si="2"/>
        <v>7.2</v>
      </c>
      <c r="F29">
        <v>1.5</v>
      </c>
      <c r="G29">
        <f ca="1" t="shared" si="3"/>
        <v>2.4</v>
      </c>
      <c r="H29">
        <v>2</v>
      </c>
      <c r="I29">
        <f ca="1" t="shared" si="4"/>
        <v>3.3</v>
      </c>
      <c r="J29">
        <v>4</v>
      </c>
      <c r="K29">
        <f ca="1" t="shared" si="5"/>
        <v>0.9</v>
      </c>
      <c r="L29">
        <f t="shared" si="6"/>
        <v>3.6</v>
      </c>
      <c r="M29">
        <f t="shared" si="7"/>
        <v>3.6</v>
      </c>
      <c r="N29">
        <f t="shared" si="8"/>
        <v>6.6</v>
      </c>
      <c r="O29">
        <f t="shared" si="9"/>
        <v>3.6</v>
      </c>
      <c r="P29" t="str">
        <f t="shared" si="10"/>
        <v>Zuordnung ist nicht antiproportional</v>
      </c>
      <c r="Q29">
        <f ca="1" t="shared" si="11"/>
        <v>3</v>
      </c>
      <c r="R29">
        <f ca="1" t="shared" si="11"/>
        <v>2</v>
      </c>
      <c r="S29">
        <f ca="1" t="shared" si="11"/>
        <v>0</v>
      </c>
      <c r="T29">
        <f ca="1" t="shared" si="11"/>
        <v>1</v>
      </c>
    </row>
    <row r="30" spans="2:20" ht="12.75">
      <c r="B30">
        <f t="shared" si="0"/>
        <v>12</v>
      </c>
      <c r="C30">
        <f ca="1" t="shared" si="1"/>
        <v>5.8</v>
      </c>
      <c r="D30">
        <v>1</v>
      </c>
      <c r="E30">
        <f ca="1" t="shared" si="2"/>
        <v>5.8</v>
      </c>
      <c r="F30">
        <v>2</v>
      </c>
      <c r="G30">
        <f ca="1" t="shared" si="3"/>
        <v>2.9</v>
      </c>
      <c r="H30">
        <v>5</v>
      </c>
      <c r="I30">
        <f ca="1" t="shared" si="4"/>
        <v>1.16</v>
      </c>
      <c r="J30">
        <v>8</v>
      </c>
      <c r="K30">
        <f ca="1" t="shared" si="5"/>
        <v>0.725</v>
      </c>
      <c r="L30">
        <f t="shared" si="6"/>
        <v>5.8</v>
      </c>
      <c r="M30">
        <f t="shared" si="7"/>
        <v>5.8</v>
      </c>
      <c r="N30">
        <f t="shared" si="8"/>
        <v>5.8</v>
      </c>
      <c r="O30">
        <f t="shared" si="9"/>
        <v>5.8</v>
      </c>
      <c r="P30" t="str">
        <f t="shared" si="10"/>
        <v>Zuordnung ist antiproportional</v>
      </c>
      <c r="Q30">
        <f ca="1" t="shared" si="11"/>
        <v>4</v>
      </c>
      <c r="R30">
        <f ca="1" t="shared" si="11"/>
        <v>2</v>
      </c>
      <c r="S30">
        <f ca="1" t="shared" si="11"/>
        <v>2</v>
      </c>
      <c r="T30">
        <f ca="1" t="shared" si="11"/>
        <v>3</v>
      </c>
    </row>
    <row r="31" spans="2:20" ht="12.75">
      <c r="B31">
        <f t="shared" si="0"/>
        <v>29</v>
      </c>
      <c r="C31">
        <f ca="1" t="shared" si="1"/>
        <v>5.9</v>
      </c>
      <c r="D31">
        <v>1</v>
      </c>
      <c r="E31">
        <f ca="1" t="shared" si="2"/>
        <v>5.9</v>
      </c>
      <c r="F31">
        <v>3</v>
      </c>
      <c r="G31">
        <f ca="1" t="shared" si="3"/>
        <v>1.9666666666666668</v>
      </c>
      <c r="H31">
        <v>4</v>
      </c>
      <c r="I31">
        <f ca="1" t="shared" si="4"/>
        <v>1.475</v>
      </c>
      <c r="J31">
        <v>6</v>
      </c>
      <c r="K31">
        <f ca="1" t="shared" si="5"/>
        <v>0.9833333333333334</v>
      </c>
      <c r="L31">
        <f t="shared" si="6"/>
        <v>5.9</v>
      </c>
      <c r="M31">
        <f t="shared" si="7"/>
        <v>5.9</v>
      </c>
      <c r="N31">
        <f t="shared" si="8"/>
        <v>5.9</v>
      </c>
      <c r="O31">
        <f t="shared" si="9"/>
        <v>5.9</v>
      </c>
      <c r="P31" t="str">
        <f t="shared" si="10"/>
        <v>Zuordnung ist antiproportional</v>
      </c>
      <c r="Q31">
        <f ca="1" t="shared" si="11"/>
        <v>2</v>
      </c>
      <c r="R31">
        <f ca="1" t="shared" si="11"/>
        <v>2</v>
      </c>
      <c r="S31">
        <f ca="1" t="shared" si="11"/>
        <v>5</v>
      </c>
      <c r="T31">
        <f ca="1" t="shared" si="11"/>
        <v>3</v>
      </c>
    </row>
    <row r="32" spans="2:20" ht="12.75">
      <c r="B32">
        <f t="shared" si="0"/>
        <v>9</v>
      </c>
      <c r="C32">
        <f ca="1" t="shared" si="1"/>
        <v>5.7</v>
      </c>
      <c r="D32">
        <v>1</v>
      </c>
      <c r="E32">
        <f ca="1" t="shared" si="2"/>
        <v>5.7</v>
      </c>
      <c r="F32">
        <v>2</v>
      </c>
      <c r="G32">
        <f ca="1" t="shared" si="3"/>
        <v>2.85</v>
      </c>
      <c r="H32">
        <v>4</v>
      </c>
      <c r="I32">
        <f ca="1" t="shared" si="4"/>
        <v>1.425</v>
      </c>
      <c r="J32">
        <v>6</v>
      </c>
      <c r="K32">
        <f ca="1" t="shared" si="5"/>
        <v>0.9500000000000001</v>
      </c>
      <c r="L32">
        <f t="shared" si="6"/>
        <v>5.7</v>
      </c>
      <c r="M32">
        <f t="shared" si="7"/>
        <v>5.7</v>
      </c>
      <c r="N32">
        <f t="shared" si="8"/>
        <v>5.7</v>
      </c>
      <c r="O32">
        <f t="shared" si="9"/>
        <v>5.7</v>
      </c>
      <c r="P32" t="str">
        <f t="shared" si="10"/>
        <v>Zuordnung ist antiproportional</v>
      </c>
      <c r="Q32">
        <f ca="1" t="shared" si="11"/>
        <v>3</v>
      </c>
      <c r="R32">
        <f ca="1" t="shared" si="11"/>
        <v>3</v>
      </c>
      <c r="S32">
        <f ca="1" t="shared" si="11"/>
        <v>5</v>
      </c>
      <c r="T32">
        <f ca="1" t="shared" si="11"/>
        <v>1</v>
      </c>
    </row>
    <row r="33" spans="2:20" ht="12.75">
      <c r="B33">
        <f t="shared" si="0"/>
        <v>26</v>
      </c>
      <c r="C33">
        <f ca="1" t="shared" si="1"/>
        <v>5.8</v>
      </c>
      <c r="D33">
        <v>1</v>
      </c>
      <c r="E33">
        <f ca="1" t="shared" si="2"/>
        <v>5.8</v>
      </c>
      <c r="F33">
        <v>2.5</v>
      </c>
      <c r="G33">
        <f ca="1" t="shared" si="3"/>
        <v>2.32</v>
      </c>
      <c r="H33">
        <v>5</v>
      </c>
      <c r="I33">
        <f ca="1" t="shared" si="4"/>
        <v>1.16</v>
      </c>
      <c r="J33">
        <v>8</v>
      </c>
      <c r="K33">
        <f ca="1" t="shared" si="5"/>
        <v>0.725</v>
      </c>
      <c r="L33">
        <f t="shared" si="6"/>
        <v>5.8</v>
      </c>
      <c r="M33">
        <f t="shared" si="7"/>
        <v>5.8</v>
      </c>
      <c r="N33">
        <f t="shared" si="8"/>
        <v>5.8</v>
      </c>
      <c r="O33">
        <f t="shared" si="9"/>
        <v>5.8</v>
      </c>
      <c r="P33" t="str">
        <f t="shared" si="10"/>
        <v>Zuordnung ist antiproportional</v>
      </c>
      <c r="Q33">
        <f ca="1" t="shared" si="11"/>
        <v>1</v>
      </c>
      <c r="R33">
        <f ca="1" t="shared" si="11"/>
        <v>5</v>
      </c>
      <c r="S33">
        <f ca="1" t="shared" si="11"/>
        <v>4</v>
      </c>
      <c r="T33">
        <f ca="1" t="shared" si="11"/>
        <v>2</v>
      </c>
    </row>
    <row r="34" spans="2:20" ht="12.75">
      <c r="B34">
        <f t="shared" si="0"/>
        <v>6</v>
      </c>
      <c r="C34">
        <f ca="1" t="shared" si="1"/>
        <v>2.6</v>
      </c>
      <c r="D34">
        <v>0.5</v>
      </c>
      <c r="E34">
        <f ca="1" t="shared" si="2"/>
        <v>5.2</v>
      </c>
      <c r="F34">
        <v>1</v>
      </c>
      <c r="G34">
        <f ca="1" t="shared" si="3"/>
        <v>2.6</v>
      </c>
      <c r="H34">
        <v>1.5</v>
      </c>
      <c r="I34">
        <f ca="1" t="shared" si="4"/>
        <v>3.1333333333333333</v>
      </c>
      <c r="J34">
        <v>2</v>
      </c>
      <c r="K34">
        <f ca="1" t="shared" si="5"/>
        <v>1.3</v>
      </c>
      <c r="L34">
        <f t="shared" si="6"/>
        <v>2.6</v>
      </c>
      <c r="M34">
        <f t="shared" si="7"/>
        <v>2.6</v>
      </c>
      <c r="N34">
        <f t="shared" si="8"/>
        <v>4.7</v>
      </c>
      <c r="O34">
        <f t="shared" si="9"/>
        <v>2.6</v>
      </c>
      <c r="P34" t="str">
        <f t="shared" si="10"/>
        <v>Zuordnung ist nicht antiproportional</v>
      </c>
      <c r="Q34">
        <f ca="1" t="shared" si="11"/>
        <v>2</v>
      </c>
      <c r="R34">
        <f ca="1" t="shared" si="11"/>
        <v>4</v>
      </c>
      <c r="S34">
        <f ca="1" t="shared" si="11"/>
        <v>0</v>
      </c>
      <c r="T34">
        <f ca="1" t="shared" si="11"/>
        <v>5</v>
      </c>
    </row>
    <row r="35" spans="2:20" ht="12.75">
      <c r="B35">
        <f t="shared" si="0"/>
        <v>23</v>
      </c>
      <c r="C35">
        <f ca="1" t="shared" si="1"/>
        <v>2.7</v>
      </c>
      <c r="D35">
        <v>1</v>
      </c>
      <c r="E35">
        <f ca="1" t="shared" si="2"/>
        <v>2.7</v>
      </c>
      <c r="F35">
        <v>2</v>
      </c>
      <c r="G35">
        <f ca="1" t="shared" si="3"/>
        <v>1.35</v>
      </c>
      <c r="H35">
        <v>3</v>
      </c>
      <c r="I35">
        <f ca="1" t="shared" si="4"/>
        <v>0.9</v>
      </c>
      <c r="J35">
        <v>4</v>
      </c>
      <c r="K35">
        <f ca="1" t="shared" si="5"/>
        <v>1.675</v>
      </c>
      <c r="L35">
        <f t="shared" si="6"/>
        <v>2.7</v>
      </c>
      <c r="M35">
        <f t="shared" si="7"/>
        <v>2.7</v>
      </c>
      <c r="N35">
        <f t="shared" si="8"/>
        <v>2.7</v>
      </c>
      <c r="O35">
        <f t="shared" si="9"/>
        <v>6.7</v>
      </c>
      <c r="P35" t="str">
        <f t="shared" si="10"/>
        <v>Zuordnung ist nicht antiproportional</v>
      </c>
      <c r="Q35">
        <f ca="1" t="shared" si="11"/>
        <v>2</v>
      </c>
      <c r="R35">
        <f ca="1" t="shared" si="11"/>
        <v>4</v>
      </c>
      <c r="S35">
        <f ca="1" t="shared" si="11"/>
        <v>4</v>
      </c>
      <c r="T35">
        <f ca="1" t="shared" si="11"/>
        <v>0</v>
      </c>
    </row>
    <row r="36" spans="2:20" ht="12.75">
      <c r="B36">
        <f t="shared" si="0"/>
        <v>3</v>
      </c>
      <c r="C36">
        <f ca="1" t="shared" si="1"/>
        <v>5.2</v>
      </c>
      <c r="D36">
        <v>1</v>
      </c>
      <c r="E36">
        <f ca="1" t="shared" si="2"/>
        <v>5.2</v>
      </c>
      <c r="F36">
        <v>1.5</v>
      </c>
      <c r="G36">
        <f ca="1" t="shared" si="3"/>
        <v>3.466666666666667</v>
      </c>
      <c r="H36">
        <v>2</v>
      </c>
      <c r="I36">
        <f ca="1" t="shared" si="4"/>
        <v>3.1</v>
      </c>
      <c r="J36">
        <v>2.5</v>
      </c>
      <c r="K36">
        <f ca="1" t="shared" si="5"/>
        <v>2.08</v>
      </c>
      <c r="L36">
        <f t="shared" si="6"/>
        <v>5.2</v>
      </c>
      <c r="M36">
        <f t="shared" si="7"/>
        <v>5.2</v>
      </c>
      <c r="N36">
        <f t="shared" si="8"/>
        <v>6.2</v>
      </c>
      <c r="O36">
        <f t="shared" si="9"/>
        <v>5.2</v>
      </c>
      <c r="P36" t="str">
        <f t="shared" si="10"/>
        <v>Zuordnung ist nicht antiproportional</v>
      </c>
      <c r="Q36">
        <f ca="1" t="shared" si="11"/>
        <v>2</v>
      </c>
      <c r="R36">
        <f ca="1" t="shared" si="11"/>
        <v>3</v>
      </c>
      <c r="S36">
        <f ca="1" t="shared" si="11"/>
        <v>0</v>
      </c>
      <c r="T36">
        <f ca="1" t="shared" si="11"/>
        <v>4</v>
      </c>
    </row>
    <row r="37" spans="2:20" ht="12.75">
      <c r="B37">
        <f t="shared" si="0"/>
        <v>20</v>
      </c>
      <c r="C37">
        <f ca="1" t="shared" si="1"/>
        <v>4.9</v>
      </c>
      <c r="D37">
        <v>0.5</v>
      </c>
      <c r="E37">
        <f ca="1" t="shared" si="2"/>
        <v>11.5</v>
      </c>
      <c r="F37">
        <v>1.5</v>
      </c>
      <c r="G37">
        <f ca="1" t="shared" si="3"/>
        <v>3.266666666666667</v>
      </c>
      <c r="H37">
        <v>2</v>
      </c>
      <c r="I37">
        <f ca="1" t="shared" si="4"/>
        <v>2.45</v>
      </c>
      <c r="J37">
        <v>4</v>
      </c>
      <c r="K37">
        <f ca="1" t="shared" si="5"/>
        <v>1.225</v>
      </c>
      <c r="L37">
        <f t="shared" si="6"/>
        <v>5.75</v>
      </c>
      <c r="M37">
        <f t="shared" si="7"/>
        <v>4.9</v>
      </c>
      <c r="N37">
        <f t="shared" si="8"/>
        <v>4.9</v>
      </c>
      <c r="O37">
        <f t="shared" si="9"/>
        <v>4.9</v>
      </c>
      <c r="P37" t="str">
        <f t="shared" si="10"/>
        <v>Zuordnung ist nicht antiproportional</v>
      </c>
      <c r="Q37">
        <f ca="1" t="shared" si="11"/>
        <v>0</v>
      </c>
      <c r="R37">
        <f ca="1" t="shared" si="11"/>
        <v>2</v>
      </c>
      <c r="S37">
        <f ca="1" t="shared" si="11"/>
        <v>4</v>
      </c>
      <c r="T37">
        <f ca="1" t="shared" si="11"/>
        <v>1</v>
      </c>
    </row>
    <row r="38" spans="2:20" ht="12.75">
      <c r="B38">
        <f>MOD(B37+$A$2,$A$1)</f>
        <v>0</v>
      </c>
      <c r="C38">
        <f ca="1" t="shared" si="1"/>
        <v>1.4</v>
      </c>
      <c r="D38">
        <v>1</v>
      </c>
      <c r="E38">
        <f ca="1" t="shared" si="2"/>
        <v>1.4</v>
      </c>
      <c r="F38">
        <v>2</v>
      </c>
      <c r="G38">
        <f ca="1" t="shared" si="3"/>
        <v>0.7</v>
      </c>
      <c r="H38">
        <v>5</v>
      </c>
      <c r="I38">
        <f ca="1" t="shared" si="4"/>
        <v>0.27999999999999997</v>
      </c>
      <c r="J38">
        <v>8</v>
      </c>
      <c r="K38">
        <f ca="1" t="shared" si="5"/>
        <v>1.975</v>
      </c>
      <c r="L38">
        <f t="shared" si="6"/>
        <v>1.4</v>
      </c>
      <c r="M38">
        <f t="shared" si="7"/>
        <v>1.4</v>
      </c>
      <c r="N38">
        <f t="shared" si="8"/>
        <v>1.4</v>
      </c>
      <c r="O38">
        <f t="shared" si="9"/>
        <v>15.8</v>
      </c>
      <c r="P38" t="str">
        <f t="shared" si="10"/>
        <v>Zuordnung ist nicht antiproportional</v>
      </c>
      <c r="Q38">
        <f ca="1" t="shared" si="11"/>
        <v>3</v>
      </c>
      <c r="R38">
        <f ca="1" t="shared" si="11"/>
        <v>3</v>
      </c>
      <c r="S38">
        <f ca="1" t="shared" si="11"/>
        <v>2</v>
      </c>
      <c r="T38">
        <f ca="1" t="shared" si="11"/>
        <v>0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2012-09-20T06:51:39Z</cp:lastPrinted>
  <dcterms:created xsi:type="dcterms:W3CDTF">2009-10-08T17:52:09Z</dcterms:created>
  <dcterms:modified xsi:type="dcterms:W3CDTF">2012-09-20T06:51:52Z</dcterms:modified>
  <cp:category/>
  <cp:version/>
  <cp:contentType/>
  <cp:contentStatus/>
</cp:coreProperties>
</file>