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Arbeitsblatt" sheetId="1" r:id="rId1"/>
    <sheet name="Daten1" sheetId="2" r:id="rId2"/>
    <sheet name="Daten2" sheetId="3" r:id="rId3"/>
    <sheet name="Klammer" sheetId="4" r:id="rId4"/>
    <sheet name="Binomisch" sheetId="5" r:id="rId5"/>
    <sheet name="Distributiv" sheetId="6" r:id="rId6"/>
    <sheet name="Summen" sheetId="7" r:id="rId7"/>
    <sheet name="Zweisum" sheetId="8" r:id="rId8"/>
  </sheets>
  <definedNames>
    <definedName name="_xlfn.RANK.EQ" hidden="1">#NAME?</definedName>
    <definedName name="_xlnm.Print_Area" localSheetId="0">'Arbeitsblatt'!$A$1:$H$58</definedName>
  </definedNames>
  <calcPr fullCalcOnLoad="1"/>
</workbook>
</file>

<file path=xl/sharedStrings.xml><?xml version="1.0" encoding="utf-8"?>
<sst xmlns="http://schemas.openxmlformats.org/spreadsheetml/2006/main" count="354" uniqueCount="79">
  <si>
    <r>
      <t>l)</t>
    </r>
    <r>
      <rPr>
        <sz val="7"/>
        <rFont val="Times New Roman"/>
        <family val="1"/>
      </rPr>
      <t xml:space="preserve">        </t>
    </r>
    <r>
      <rPr>
        <sz val="12"/>
        <rFont val="Arial"/>
        <family val="2"/>
      </rPr>
      <t>2b (3a + 1 – 4b) =</t>
    </r>
  </si>
  <si>
    <r>
      <t>q)</t>
    </r>
    <r>
      <rPr>
        <sz val="7"/>
        <rFont val="Times New Roman"/>
        <family val="1"/>
      </rPr>
      <t xml:space="preserve">     </t>
    </r>
    <r>
      <rPr>
        <sz val="12"/>
        <rFont val="Arial"/>
        <family val="2"/>
      </rPr>
      <t xml:space="preserve">a³ </t>
    </r>
    <r>
      <rPr>
        <sz val="12"/>
        <rFont val="Symbol"/>
        <family val="1"/>
      </rPr>
      <t>×</t>
    </r>
    <r>
      <rPr>
        <sz val="12"/>
        <rFont val="Arial"/>
        <family val="2"/>
      </rPr>
      <t xml:space="preserve"> 2ab + 3 ba </t>
    </r>
    <r>
      <rPr>
        <sz val="12"/>
        <rFont val="Symbol"/>
        <family val="1"/>
      </rPr>
      <t>×</t>
    </r>
    <r>
      <rPr>
        <sz val="12"/>
        <rFont val="Arial"/>
        <family val="2"/>
      </rPr>
      <t xml:space="preserve"> 3a – 4 a² </t>
    </r>
    <r>
      <rPr>
        <sz val="12"/>
        <rFont val="Symbol"/>
        <family val="1"/>
      </rPr>
      <t>×</t>
    </r>
    <r>
      <rPr>
        <sz val="12"/>
        <rFont val="Arial"/>
        <family val="2"/>
      </rPr>
      <t xml:space="preserve"> 2a²b =</t>
    </r>
  </si>
  <si>
    <r>
      <t>r)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2"/>
      </rPr>
      <t xml:space="preserve">(–3a) </t>
    </r>
    <r>
      <rPr>
        <sz val="12"/>
        <rFont val="Symbol"/>
        <family val="1"/>
      </rPr>
      <t>×</t>
    </r>
    <r>
      <rPr>
        <sz val="12"/>
        <rFont val="Arial"/>
        <family val="2"/>
      </rPr>
      <t xml:space="preserve"> b + 3ab – 3a (1- a) + 2b + a² =</t>
    </r>
  </si>
  <si>
    <r>
      <t>s)</t>
    </r>
    <r>
      <rPr>
        <sz val="7"/>
        <rFont val="Times New Roman"/>
        <family val="1"/>
      </rPr>
      <t xml:space="preserve">      </t>
    </r>
    <r>
      <rPr>
        <sz val="12"/>
        <rFont val="Arial"/>
        <family val="2"/>
      </rPr>
      <t>x² – (2 + 2x²) – x (3 + x) + (3x – 2) =</t>
    </r>
  </si>
  <si>
    <r>
      <t>t)</t>
    </r>
    <r>
      <rPr>
        <sz val="7"/>
        <rFont val="Times New Roman"/>
        <family val="1"/>
      </rPr>
      <t xml:space="preserve">        </t>
    </r>
    <r>
      <rPr>
        <sz val="12"/>
        <rFont val="Arial"/>
        <family val="2"/>
      </rPr>
      <t>a²b² – ab – a² – (ab² – ba – a²) =</t>
    </r>
  </si>
  <si>
    <t>Aufgabe</t>
  </si>
  <si>
    <t>Lösung</t>
  </si>
  <si>
    <t>Zufallszahl</t>
  </si>
  <si>
    <t>Vereinfache die Terme so weit wie möglich</t>
  </si>
  <si>
    <t>1)</t>
  </si>
  <si>
    <t>2)</t>
  </si>
  <si>
    <t>3)</t>
  </si>
  <si>
    <t>4)</t>
  </si>
  <si>
    <t>x</t>
  </si>
  <si>
    <t>Für neue Zufallswerte</t>
  </si>
  <si>
    <t>F9 drücken</t>
  </si>
  <si>
    <t>Z1</t>
  </si>
  <si>
    <t>Z2</t>
  </si>
  <si>
    <t>Z3</t>
  </si>
  <si>
    <t>Z4</t>
  </si>
  <si>
    <t>a</t>
  </si>
  <si>
    <t>b</t>
  </si>
  <si>
    <t>y</t>
  </si>
  <si>
    <t>a²</t>
  </si>
  <si>
    <t>x²</t>
  </si>
  <si>
    <t>Aufg</t>
  </si>
  <si>
    <t>Klammerregeln 1</t>
  </si>
  <si>
    <t>Schreibe ohne Klammer und vereinfache</t>
  </si>
  <si>
    <t>Binomische Formeln</t>
  </si>
  <si>
    <t>c</t>
  </si>
  <si>
    <t>d</t>
  </si>
  <si>
    <t>z</t>
  </si>
  <si>
    <t>Vereinfache</t>
  </si>
  <si>
    <t>Distributivgesetz</t>
  </si>
  <si>
    <t>Multipliziere aus</t>
  </si>
  <si>
    <t>Aufgabe 2: Klammerregeln</t>
  </si>
  <si>
    <t>Aufgabe 3: Multiplizieren mit Summmen</t>
  </si>
  <si>
    <t>Aufgabe 5: Binomische Formeln</t>
  </si>
  <si>
    <t>Aufgabe 6: Gemischte Aufgaben</t>
  </si>
  <si>
    <t>Summanden zusammenfassen</t>
  </si>
  <si>
    <t>ab</t>
  </si>
  <si>
    <t>b²</t>
  </si>
  <si>
    <t>a²b</t>
  </si>
  <si>
    <t>ab²</t>
  </si>
  <si>
    <t>a²b²</t>
  </si>
  <si>
    <t>Z5</t>
  </si>
  <si>
    <t>Multiplikation von Summen</t>
  </si>
  <si>
    <t>ba</t>
  </si>
  <si>
    <t xml:space="preserve"> </t>
  </si>
  <si>
    <t>aa</t>
  </si>
  <si>
    <t>aa²</t>
  </si>
  <si>
    <t>a³</t>
  </si>
  <si>
    <t>aab</t>
  </si>
  <si>
    <t>ba²</t>
  </si>
  <si>
    <t>bab</t>
  </si>
  <si>
    <t>bb</t>
  </si>
  <si>
    <t>bb²</t>
  </si>
  <si>
    <t>b³</t>
  </si>
  <si>
    <t>aba</t>
  </si>
  <si>
    <t>aba²</t>
  </si>
  <si>
    <t>a³b</t>
  </si>
  <si>
    <t>abab</t>
  </si>
  <si>
    <t>abb</t>
  </si>
  <si>
    <t>abb²</t>
  </si>
  <si>
    <t>ab³</t>
  </si>
  <si>
    <t>abba</t>
  </si>
  <si>
    <t>baa</t>
  </si>
  <si>
    <t>baa²</t>
  </si>
  <si>
    <t>baba</t>
  </si>
  <si>
    <t>bab²</t>
  </si>
  <si>
    <t>baab</t>
  </si>
  <si>
    <t>bba</t>
  </si>
  <si>
    <t>a³b²</t>
  </si>
  <si>
    <t>Multipliziere aus und vereinfache</t>
  </si>
  <si>
    <t>mit Summen</t>
  </si>
  <si>
    <t xml:space="preserve">Aufgabe 4: Multiplizieren von Summen </t>
  </si>
  <si>
    <t>Aufgabe 1: Summanden zusammenfassen</t>
  </si>
  <si>
    <t>Terme vereinfachen</t>
  </si>
  <si>
    <t>Lösungen: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</si>
</sst>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2">
    <font>
      <sz val="10"/>
      <name val="Arial"/>
      <family val="0"/>
    </font>
    <font>
      <sz val="12"/>
      <name val="Arial"/>
      <family val="2"/>
    </font>
    <font>
      <sz val="7"/>
      <name val="Times New Roman"/>
      <family val="1"/>
    </font>
    <font>
      <sz val="12"/>
      <name val="Symbol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115" zoomScaleNormal="115" zoomScalePageLayoutView="60" workbookViewId="0" topLeftCell="A1">
      <selection activeCell="H8" sqref="H8"/>
    </sheetView>
  </sheetViews>
  <sheetFormatPr defaultColWidth="11.421875" defaultRowHeight="12.75"/>
  <cols>
    <col min="1" max="1" width="3.8515625" style="0" customWidth="1"/>
    <col min="4" max="4" width="6.7109375" style="0" customWidth="1"/>
    <col min="5" max="5" width="10.00390625" style="0" customWidth="1"/>
    <col min="6" max="6" width="3.00390625" style="0" customWidth="1"/>
    <col min="7" max="7" width="3.57421875" style="0" customWidth="1"/>
    <col min="8" max="8" width="35.28125" style="0" customWidth="1"/>
    <col min="9" max="9" width="17.140625" style="0" customWidth="1"/>
  </cols>
  <sheetData>
    <row r="1" spans="1:5" ht="12.75">
      <c r="A1" s="10" t="s">
        <v>77</v>
      </c>
      <c r="B1" s="10"/>
      <c r="C1" s="10"/>
      <c r="D1" s="10"/>
      <c r="E1" s="10"/>
    </row>
    <row r="3" spans="1:7" ht="12.75">
      <c r="A3" s="9" t="s">
        <v>76</v>
      </c>
      <c r="E3" s="8"/>
      <c r="G3" s="3" t="s">
        <v>78</v>
      </c>
    </row>
    <row r="4" spans="1:12" ht="12.75">
      <c r="A4" s="6" t="s">
        <v>32</v>
      </c>
      <c r="E4" s="8"/>
      <c r="K4" s="7" t="s">
        <v>14</v>
      </c>
      <c r="L4" s="7"/>
    </row>
    <row r="5" spans="1:12" ht="12.75">
      <c r="A5" s="3"/>
      <c r="E5" s="8"/>
      <c r="K5" s="7" t="s">
        <v>15</v>
      </c>
      <c r="L5" s="7"/>
    </row>
    <row r="6" spans="1:8" ht="12.75">
      <c r="A6" s="6" t="str">
        <f>E6&amp;")"</f>
        <v>1)</v>
      </c>
      <c r="B6" t="str">
        <f>VLOOKUP($E6,Summen!$A$3:$BA$30,28,FALSE)</f>
        <v>2b² + 5b - 6b + 8b - 7ab =</v>
      </c>
      <c r="E6" s="8">
        <v>1</v>
      </c>
      <c r="G6" t="str">
        <f>A6</f>
        <v>1)</v>
      </c>
      <c r="H6" t="str">
        <f>VLOOKUP($E6,Summen!$A$3:$BA$30,53,FALSE)</f>
        <v> - 7ab + 7b + 2b²</v>
      </c>
    </row>
    <row r="7" spans="1:5" ht="12.75">
      <c r="A7" s="6"/>
      <c r="E7" s="8"/>
    </row>
    <row r="8" spans="1:8" ht="12.75">
      <c r="A8" s="6" t="str">
        <f>E8&amp;")"</f>
        <v>2)</v>
      </c>
      <c r="B8" t="str">
        <f>VLOOKUP($E8,Summen!$A$3:$BA$30,28,FALSE)</f>
        <v>3a²b - 9a + 4a² - 4a² - 8a²b =</v>
      </c>
      <c r="E8" s="8">
        <f>E6+1</f>
        <v>2</v>
      </c>
      <c r="G8" t="str">
        <f>A8</f>
        <v>2)</v>
      </c>
      <c r="H8" t="str">
        <f>VLOOKUP($E8,Summen!$A$3:$BA$30,53,FALSE)</f>
        <v> - 9a - 5a²b</v>
      </c>
    </row>
    <row r="9" spans="1:5" ht="12.75">
      <c r="A9" s="3"/>
      <c r="E9" s="8"/>
    </row>
    <row r="10" spans="1:8" ht="12.75">
      <c r="A10" s="6" t="str">
        <f>E10&amp;")"</f>
        <v>3)</v>
      </c>
      <c r="B10" t="str">
        <f>VLOOKUP($E10,Summen!$A$3:$BA$30,28,FALSE)</f>
        <v>-2ab² - 8a²b² - 9b + 8b² - 8a²b² =</v>
      </c>
      <c r="E10" s="8">
        <f>E8+1</f>
        <v>3</v>
      </c>
      <c r="G10" t="str">
        <f>A10</f>
        <v>3)</v>
      </c>
      <c r="H10" t="str">
        <f>VLOOKUP($E10,Summen!$A$3:$BA$30,53,FALSE)</f>
        <v> - 9b + 8b² - 2ab² - 16a²b²</v>
      </c>
    </row>
    <row r="11" spans="1:5" ht="12.75">
      <c r="A11" s="6"/>
      <c r="E11" s="8"/>
    </row>
    <row r="12" spans="1:5" ht="12.75">
      <c r="A12" s="3" t="s">
        <v>35</v>
      </c>
      <c r="E12" s="8"/>
    </row>
    <row r="13" spans="1:5" ht="12.75">
      <c r="A13" s="6" t="s">
        <v>27</v>
      </c>
      <c r="E13" s="8"/>
    </row>
    <row r="14" spans="1:5" ht="12.75">
      <c r="A14" s="3"/>
      <c r="E14" s="8"/>
    </row>
    <row r="15" spans="1:8" ht="12.75">
      <c r="A15" s="6" t="str">
        <f>E15&amp;")"</f>
        <v>1)</v>
      </c>
      <c r="B15" t="str">
        <f>VLOOKUP($E15,Klammer!$A$3:$K$26,10,FALSE)</f>
        <v>4a - (6a - 7) =</v>
      </c>
      <c r="E15" s="8">
        <v>1</v>
      </c>
      <c r="G15" t="str">
        <f>A15</f>
        <v>1)</v>
      </c>
      <c r="H15" t="str">
        <f>VLOOKUP($E15,Klammer!$A$3:$K$26,11,FALSE)</f>
        <v>4a - 6a + 7 = -2a + 7</v>
      </c>
    </row>
    <row r="16" spans="1:5" ht="12.75">
      <c r="A16" s="6"/>
      <c r="E16" s="8"/>
    </row>
    <row r="17" spans="1:8" ht="12.75">
      <c r="A17" s="6" t="str">
        <f>E17&amp;")"</f>
        <v>2)</v>
      </c>
      <c r="B17" t="str">
        <f>VLOOKUP($E17,Klammer!$A$3:$K$26,10,FALSE)</f>
        <v>7x² + (6x² + 2x) =</v>
      </c>
      <c r="E17" s="8">
        <f>E15+1</f>
        <v>2</v>
      </c>
      <c r="G17" t="str">
        <f>A17</f>
        <v>2)</v>
      </c>
      <c r="H17" t="str">
        <f>VLOOKUP($E17,Klammer!$A$3:$K$26,11,FALSE)</f>
        <v>7x² + 6x² + 2x = 13x² + 2x</v>
      </c>
    </row>
    <row r="18" spans="1:5" ht="12.75">
      <c r="A18" s="3"/>
      <c r="E18" s="8"/>
    </row>
    <row r="19" spans="1:8" ht="12.75">
      <c r="A19" s="6" t="str">
        <f>E19&amp;")"</f>
        <v>3)</v>
      </c>
      <c r="B19" t="str">
        <f>VLOOKUP($E19,Klammer!$A$3:$K$26,10,FALSE)</f>
        <v>5x² - (9x² - 6x) =</v>
      </c>
      <c r="E19" s="8">
        <f>E17+1</f>
        <v>3</v>
      </c>
      <c r="G19" t="str">
        <f>A19</f>
        <v>3)</v>
      </c>
      <c r="H19" t="str">
        <f>VLOOKUP($E19,Klammer!$A$3:$K$26,11,FALSE)</f>
        <v>5x² - 9x² + 6x = -4x² + 6x</v>
      </c>
    </row>
    <row r="20" spans="1:5" ht="12.75">
      <c r="A20" s="6"/>
      <c r="E20" s="8"/>
    </row>
    <row r="21" spans="1:5" ht="12.75">
      <c r="A21" s="3" t="s">
        <v>36</v>
      </c>
      <c r="E21" s="8"/>
    </row>
    <row r="22" spans="1:5" ht="12.75">
      <c r="A22" s="6" t="s">
        <v>34</v>
      </c>
      <c r="E22" s="8"/>
    </row>
    <row r="23" spans="1:5" ht="12.75">
      <c r="A23" s="3"/>
      <c r="E23" s="8"/>
    </row>
    <row r="24" spans="1:8" ht="12.75">
      <c r="A24" s="6" t="str">
        <f>E24&amp;")"</f>
        <v>1)</v>
      </c>
      <c r="B24" t="str">
        <f>VLOOKUP($E24,Distributiv!$A$3:$K$30,10,FALSE)</f>
        <v>5 · (3b + 8c) =</v>
      </c>
      <c r="E24" s="8">
        <v>1</v>
      </c>
      <c r="G24" t="str">
        <f>A24</f>
        <v>1)</v>
      </c>
      <c r="H24" t="str">
        <f>VLOOKUP($E24,Distributiv!$A$3:$K$30,11,FALSE)</f>
        <v>15b + 40c</v>
      </c>
    </row>
    <row r="25" spans="1:5" ht="12.75">
      <c r="A25" s="6"/>
      <c r="E25" s="8"/>
    </row>
    <row r="26" spans="1:8" ht="12.75">
      <c r="A26" s="6" t="str">
        <f>E26&amp;")"</f>
        <v>2)</v>
      </c>
      <c r="B26" t="str">
        <f>VLOOKUP($E26,Distributiv!$A$3:$K$30,10,FALSE)</f>
        <v>7x · (4x - 4) =</v>
      </c>
      <c r="E26" s="8">
        <f>E24+1</f>
        <v>2</v>
      </c>
      <c r="G26" t="str">
        <f>A26</f>
        <v>2)</v>
      </c>
      <c r="H26" t="str">
        <f>VLOOKUP($E26,Distributiv!$A$3:$K$30,11,FALSE)</f>
        <v>28x² - 28x</v>
      </c>
    </row>
    <row r="27" spans="1:5" ht="12.75">
      <c r="A27" s="3"/>
      <c r="E27" s="8"/>
    </row>
    <row r="28" spans="1:8" ht="12.75">
      <c r="A28" s="6" t="str">
        <f>E28&amp;")"</f>
        <v>3)</v>
      </c>
      <c r="B28" t="str">
        <f>VLOOKUP($E28,Distributiv!$A$3:$K$30,10,FALSE)</f>
        <v>9a · (8 + 6a) =</v>
      </c>
      <c r="E28" s="8">
        <f>E26+1</f>
        <v>3</v>
      </c>
      <c r="G28" t="str">
        <f>A28</f>
        <v>3)</v>
      </c>
      <c r="H28" t="str">
        <f>VLOOKUP($E28,Distributiv!$A$3:$K$30,11,FALSE)</f>
        <v>72a + 54a²</v>
      </c>
    </row>
    <row r="29" spans="1:5" ht="12.75">
      <c r="A29" s="6"/>
      <c r="E29" s="8"/>
    </row>
    <row r="30" spans="1:5" ht="12.75">
      <c r="A30" s="9" t="s">
        <v>75</v>
      </c>
      <c r="E30" s="8"/>
    </row>
    <row r="31" spans="1:5" ht="12.75">
      <c r="A31" s="9" t="s">
        <v>74</v>
      </c>
      <c r="E31" s="8"/>
    </row>
    <row r="32" spans="1:5" ht="12.75">
      <c r="A32" s="6" t="s">
        <v>73</v>
      </c>
      <c r="E32" s="8"/>
    </row>
    <row r="33" spans="1:5" ht="12.75">
      <c r="A33" s="3"/>
      <c r="E33" s="8"/>
    </row>
    <row r="34" spans="1:8" ht="12.75">
      <c r="A34" s="6" t="str">
        <f>E34&amp;")"</f>
        <v>1)</v>
      </c>
      <c r="B34" t="str">
        <f>VLOOKUP($E34,Zweisum!$A$3:$BB$30,23,FALSE)</f>
        <v>(-7b - 8ba) · (8b² - 8ab) =</v>
      </c>
      <c r="E34" s="8">
        <v>1</v>
      </c>
      <c r="G34" t="str">
        <f>A34</f>
        <v>1)</v>
      </c>
      <c r="H34" t="str">
        <f>VLOOKUP($E34,Zweisum!$A$3:$BC$30,54,FALSE)</f>
        <v>-56b³ + 56ab² - 64ab³ + 64a²b²</v>
      </c>
    </row>
    <row r="35" spans="1:8" ht="12.75">
      <c r="A35" s="6"/>
      <c r="E35" s="8"/>
      <c r="H35" t="str">
        <f>VLOOKUP($E34,Zweisum!$A$3:$BC$30,55,FALSE)</f>
        <v>=  - 56b³ + 56ab² + 64a²b²</v>
      </c>
    </row>
    <row r="36" spans="1:8" ht="12.75">
      <c r="A36" s="6" t="str">
        <f>E36&amp;")"</f>
        <v>2)</v>
      </c>
      <c r="B36" t="str">
        <f>VLOOKUP($E36,Zweisum!$A$3:$BB$30,23,FALSE)</f>
        <v>(-7ab + 4a) · (-8  - 2ba) =</v>
      </c>
      <c r="E36" s="8">
        <f>E34+1</f>
        <v>2</v>
      </c>
      <c r="G36" t="str">
        <f>A36</f>
        <v>2)</v>
      </c>
      <c r="H36" t="str">
        <f>VLOOKUP($E36,Zweisum!$A$3:$BC$30,54,FALSE)</f>
        <v>56ab + 14a²b² - 32a - 8a²b</v>
      </c>
    </row>
    <row r="37" spans="1:8" ht="12.75">
      <c r="A37" s="3"/>
      <c r="E37" s="8"/>
      <c r="H37">
        <f>VLOOKUP($E36,Zweisum!$A$3:$BC$30,55,FALSE)</f>
      </c>
    </row>
    <row r="38" spans="1:8" ht="12.75">
      <c r="A38" s="6" t="str">
        <f>E38&amp;")"</f>
        <v>3)</v>
      </c>
      <c r="B38" t="str">
        <f>VLOOKUP($E38,Zweisum!$A$3:$BB$30,23,FALSE)</f>
        <v>(6b + 8ab) · (6b - 6b²) =</v>
      </c>
      <c r="E38" s="8">
        <f>E36+1</f>
        <v>3</v>
      </c>
      <c r="G38" t="str">
        <f>A38</f>
        <v>3)</v>
      </c>
      <c r="H38" t="str">
        <f>VLOOKUP($E38,Zweisum!$A$3:$BC$30,54,FALSE)</f>
        <v>36b² - 36b³ + 48ab² - 48ab³</v>
      </c>
    </row>
    <row r="39" spans="1:8" ht="12.75">
      <c r="A39" s="6"/>
      <c r="E39" s="8"/>
      <c r="H39" t="str">
        <f>VLOOKUP($E38,Zweisum!$A$3:$BC$30,55,FALSE)</f>
        <v>=  + 36b² - 36b³ + 48ab²</v>
      </c>
    </row>
    <row r="40" spans="1:5" ht="12.75">
      <c r="A40" s="3" t="s">
        <v>37</v>
      </c>
      <c r="E40" s="8"/>
    </row>
    <row r="41" spans="1:5" ht="12.75">
      <c r="A41" s="6" t="s">
        <v>32</v>
      </c>
      <c r="E41" s="8"/>
    </row>
    <row r="42" spans="1:5" ht="12.75">
      <c r="A42" s="3"/>
      <c r="E42" s="8"/>
    </row>
    <row r="43" spans="1:8" ht="12.75">
      <c r="A43" s="6" t="str">
        <f>E43&amp;")"</f>
        <v>1)</v>
      </c>
      <c r="B43" t="str">
        <f>VLOOKUP($E43,Binomisch!$A$3:$K$29,10,FALSE)</f>
        <v>(y - 2)² =</v>
      </c>
      <c r="E43" s="8">
        <v>1</v>
      </c>
      <c r="G43" t="str">
        <f>A43</f>
        <v>1)</v>
      </c>
      <c r="H43" t="str">
        <f>VLOOKUP($E43,Binomisch!$A$3:$K$29,11,FALSE)</f>
        <v>y² - 4y + 4</v>
      </c>
    </row>
    <row r="44" spans="1:5" ht="12.75">
      <c r="A44" s="6"/>
      <c r="E44" s="8"/>
    </row>
    <row r="45" spans="1:8" ht="12.75">
      <c r="A45" s="6" t="str">
        <f>E45&amp;")"</f>
        <v>2)</v>
      </c>
      <c r="B45" t="str">
        <f>VLOOKUP($E45,Binomisch!$A$3:$K$29,10,FALSE)</f>
        <v>(3x - 2y)² =</v>
      </c>
      <c r="E45" s="8">
        <f>E43+1</f>
        <v>2</v>
      </c>
      <c r="G45" t="str">
        <f>A45</f>
        <v>2)</v>
      </c>
      <c r="H45" t="str">
        <f>VLOOKUP($E45,Binomisch!$A$3:$K$29,11,FALSE)</f>
        <v>9x² - 12xy + 4y²</v>
      </c>
    </row>
    <row r="46" spans="1:5" ht="12.75">
      <c r="A46" s="3"/>
      <c r="E46" s="8"/>
    </row>
    <row r="47" spans="1:8" ht="12.75">
      <c r="A47" s="6" t="str">
        <f>E47&amp;")"</f>
        <v>3)</v>
      </c>
      <c r="B47" t="str">
        <f>VLOOKUP($E47,Binomisch!$A$3:$K$29,10,FALSE)</f>
        <v>(2c + 3d)² =</v>
      </c>
      <c r="E47" s="8">
        <f>E45+1</f>
        <v>3</v>
      </c>
      <c r="G47" t="str">
        <f>A47</f>
        <v>3)</v>
      </c>
      <c r="H47" t="str">
        <f>VLOOKUP($E47,Binomisch!$A$3:$K$29,11,FALSE)</f>
        <v>4c² + 12cd + 9d²</v>
      </c>
    </row>
    <row r="48" spans="1:5" ht="12.75">
      <c r="A48" s="6"/>
      <c r="E48" s="8"/>
    </row>
    <row r="49" spans="1:5" ht="12.75">
      <c r="A49" s="3" t="s">
        <v>38</v>
      </c>
      <c r="E49" s="4"/>
    </row>
    <row r="50" spans="1:7" ht="12.75">
      <c r="A50" s="6" t="s">
        <v>8</v>
      </c>
      <c r="E50" s="4"/>
      <c r="F50" s="5"/>
      <c r="G50" s="3"/>
    </row>
    <row r="51" spans="5:6" ht="12.75">
      <c r="E51" s="4"/>
      <c r="F51" s="5"/>
    </row>
    <row r="52" spans="1:8" ht="12.75">
      <c r="A52" t="s">
        <v>9</v>
      </c>
      <c r="B52" t="str">
        <f>VLOOKUP(0,Daten2!$A$4:$C$26,2,FALSE)</f>
        <v>(1t² + 3t) - (6t + 3t²)</v>
      </c>
      <c r="E52" s="4"/>
      <c r="F52" s="5"/>
      <c r="G52" t="s">
        <v>9</v>
      </c>
      <c r="H52" t="str">
        <f>VLOOKUP(0,Daten2!$A$4:$C$26,3,FALSE)</f>
        <v>-2t² - 3t</v>
      </c>
    </row>
    <row r="53" spans="5:6" ht="12.75">
      <c r="E53" s="4"/>
      <c r="F53" s="5"/>
    </row>
    <row r="54" spans="1:8" ht="12.75">
      <c r="A54" t="s">
        <v>10</v>
      </c>
      <c r="B54" t="str">
        <f>VLOOKUP(1,Daten2!$A$4:$C$26,2,FALSE)</f>
        <v>(v - 4) · (1v - 9)</v>
      </c>
      <c r="E54" s="4"/>
      <c r="F54" s="5"/>
      <c r="G54" t="s">
        <v>10</v>
      </c>
      <c r="H54" t="str">
        <f>VLOOKUP(1,Daten2!$A$4:$C$26,3,FALSE)</f>
        <v>1v² - 13v + 36</v>
      </c>
    </row>
    <row r="55" spans="5:6" ht="12.75">
      <c r="E55" s="4"/>
      <c r="F55" s="5"/>
    </row>
    <row r="56" spans="1:8" ht="12.75">
      <c r="A56" t="s">
        <v>11</v>
      </c>
      <c r="B56" t="str">
        <f>VLOOKUP(2,Daten2!$A$4:$C$26,2,FALSE)</f>
        <v>3w · 3wx · 2xw</v>
      </c>
      <c r="E56" s="4"/>
      <c r="F56" s="5"/>
      <c r="G56" t="s">
        <v>11</v>
      </c>
      <c r="H56" t="str">
        <f>VLOOKUP(2,Daten2!$A$4:$C$26,3,FALSE)</f>
        <v>18 w³ x²</v>
      </c>
    </row>
    <row r="57" spans="5:6" ht="12.75">
      <c r="E57" s="4"/>
      <c r="F57" s="5"/>
    </row>
    <row r="58" spans="1:8" ht="12.75">
      <c r="A58" t="s">
        <v>12</v>
      </c>
      <c r="B58" t="str">
        <f>VLOOKUP(3,Daten2!$A$4:$C$26,2,FALSE)</f>
        <v>1u + 1 · (5t + 5u)</v>
      </c>
      <c r="E58" s="4"/>
      <c r="F58" s="5"/>
      <c r="G58" t="s">
        <v>12</v>
      </c>
      <c r="H58" t="str">
        <f>VLOOKUP(3,Daten2!$A$4:$C$26,3,FALSE)</f>
        <v>5t + 6u</v>
      </c>
    </row>
  </sheetData>
  <sheetProtection/>
  <mergeCells count="3">
    <mergeCell ref="K4:L4"/>
    <mergeCell ref="K5:L5"/>
    <mergeCell ref="A1:E1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69"/>
  <sheetViews>
    <sheetView zoomScalePageLayoutView="0" workbookViewId="0" topLeftCell="A154">
      <selection activeCell="B181" sqref="B181"/>
    </sheetView>
  </sheetViews>
  <sheetFormatPr defaultColWidth="11.421875" defaultRowHeight="12.75"/>
  <cols>
    <col min="2" max="2" width="35.00390625" style="0" customWidth="1"/>
    <col min="3" max="3" width="17.140625" style="0" customWidth="1"/>
  </cols>
  <sheetData>
    <row r="2" spans="1:13" ht="15">
      <c r="A2">
        <v>1</v>
      </c>
      <c r="B2" t="s">
        <v>5</v>
      </c>
      <c r="C2" t="s">
        <v>6</v>
      </c>
      <c r="E2" t="s">
        <v>7</v>
      </c>
      <c r="F2" t="s">
        <v>7</v>
      </c>
      <c r="G2" t="s">
        <v>7</v>
      </c>
      <c r="H2" t="s">
        <v>7</v>
      </c>
      <c r="M2" s="2"/>
    </row>
    <row r="3" spans="1:13" ht="15">
      <c r="A3">
        <v>1</v>
      </c>
      <c r="B3" s="1" t="str">
        <f>E3&amp;J3&amp;" · "&amp;F3&amp;J3&amp;K3&amp;" · "&amp;G3&amp;K3&amp;J3</f>
        <v>3w · 4wx · 1xw</v>
      </c>
      <c r="C3" s="1" t="str">
        <f>E3*F3*G3&amp;" "&amp;J3&amp;"³ "&amp;K3&amp;"²"</f>
        <v>12 w³ x²</v>
      </c>
      <c r="E3">
        <f ca="1">ROUND(RAND()*5+0.5,0)</f>
        <v>3</v>
      </c>
      <c r="F3">
        <f ca="1">ROUND(RAND()*5+0.5,0)</f>
        <v>4</v>
      </c>
      <c r="G3">
        <f ca="1">ROUND(RAND()*5+0.5,0)</f>
        <v>1</v>
      </c>
      <c r="H3">
        <f ca="1">ROUND(RAND()*5+0.5,0)</f>
        <v>4</v>
      </c>
      <c r="J3" t="str">
        <f>CHAR($H3+115)</f>
        <v>w</v>
      </c>
      <c r="K3" t="str">
        <f>CHAR($H3+116)</f>
        <v>x</v>
      </c>
      <c r="L3" t="str">
        <f>CHAR($H3+117)</f>
        <v>y</v>
      </c>
      <c r="M3" s="2"/>
    </row>
    <row r="4" spans="1:13" ht="15">
      <c r="A4">
        <v>2</v>
      </c>
      <c r="B4" s="1" t="str">
        <f>E4&amp;J4&amp;" · "&amp;F4&amp;J4&amp;K4&amp;" · "&amp;G4&amp;K4&amp;J4</f>
        <v>4v · 3vw · 4wv</v>
      </c>
      <c r="C4" s="1" t="str">
        <f>E4*F4*G4&amp;" "&amp;J4&amp;"³ "&amp;K4&amp;"²"</f>
        <v>48 v³ w²</v>
      </c>
      <c r="E4">
        <f aca="true" ca="1" t="shared" si="0" ref="E4:H7">ROUND(RAND()*5+0.5,0)</f>
        <v>4</v>
      </c>
      <c r="F4">
        <f ca="1" t="shared" si="0"/>
        <v>3</v>
      </c>
      <c r="G4">
        <f ca="1" t="shared" si="0"/>
        <v>4</v>
      </c>
      <c r="H4">
        <f ca="1" t="shared" si="0"/>
        <v>3</v>
      </c>
      <c r="J4" t="str">
        <f>CHAR($H4+115)</f>
        <v>v</v>
      </c>
      <c r="K4" t="str">
        <f>CHAR($H4+116)</f>
        <v>w</v>
      </c>
      <c r="L4" t="str">
        <f>CHAR($H4+117)</f>
        <v>x</v>
      </c>
      <c r="M4" s="2"/>
    </row>
    <row r="5" spans="1:13" ht="15">
      <c r="A5">
        <v>3</v>
      </c>
      <c r="B5" s="1" t="str">
        <f>E5&amp;J5&amp;" · "&amp;F5&amp;J5&amp;K5&amp;" · "&amp;G5&amp;K5&amp;J5</f>
        <v>3w · 3wx · 2xw</v>
      </c>
      <c r="C5" s="1" t="str">
        <f>E5*F5*G5&amp;" "&amp;J5&amp;"³ "&amp;K5&amp;"²"</f>
        <v>18 w³ x²</v>
      </c>
      <c r="E5">
        <f ca="1" t="shared" si="0"/>
        <v>3</v>
      </c>
      <c r="F5">
        <f ca="1" t="shared" si="0"/>
        <v>3</v>
      </c>
      <c r="G5">
        <f ca="1" t="shared" si="0"/>
        <v>2</v>
      </c>
      <c r="H5">
        <f ca="1" t="shared" si="0"/>
        <v>4</v>
      </c>
      <c r="J5" t="str">
        <f>CHAR($H5+115)</f>
        <v>w</v>
      </c>
      <c r="K5" t="str">
        <f>CHAR($H5+116)</f>
        <v>x</v>
      </c>
      <c r="L5" t="str">
        <f>CHAR($H5+117)</f>
        <v>y</v>
      </c>
      <c r="M5" s="2"/>
    </row>
    <row r="6" spans="1:13" ht="15">
      <c r="A6">
        <v>4</v>
      </c>
      <c r="B6" s="1" t="str">
        <f>E6&amp;J6&amp;" · "&amp;F6&amp;J6&amp;K6&amp;" · "&amp;G6&amp;K6&amp;J6</f>
        <v>1u · 3uv · 1vu</v>
      </c>
      <c r="C6" s="1" t="str">
        <f>E6*F6*G6&amp;" "&amp;J6&amp;"³ "&amp;K6&amp;"²"</f>
        <v>3 u³ v²</v>
      </c>
      <c r="E6">
        <f ca="1" t="shared" si="0"/>
        <v>1</v>
      </c>
      <c r="F6">
        <f ca="1" t="shared" si="0"/>
        <v>3</v>
      </c>
      <c r="G6">
        <f ca="1" t="shared" si="0"/>
        <v>1</v>
      </c>
      <c r="H6">
        <f ca="1" t="shared" si="0"/>
        <v>2</v>
      </c>
      <c r="J6" t="str">
        <f>CHAR($H6+115)</f>
        <v>u</v>
      </c>
      <c r="K6" t="str">
        <f>CHAR($H6+116)</f>
        <v>v</v>
      </c>
      <c r="L6" t="str">
        <f>CHAR($H6+117)</f>
        <v>w</v>
      </c>
      <c r="M6" s="2"/>
    </row>
    <row r="7" spans="1:13" ht="15">
      <c r="A7">
        <v>5</v>
      </c>
      <c r="B7" s="1" t="str">
        <f>E7&amp;J7&amp;" · "&amp;F7&amp;J7&amp;K7&amp;" · "&amp;G7&amp;K7&amp;J7</f>
        <v>4w · 4wx · 4xw</v>
      </c>
      <c r="C7" s="1" t="str">
        <f>E7*F7*G7&amp;" "&amp;J7&amp;"³ "&amp;K7&amp;"²"</f>
        <v>64 w³ x²</v>
      </c>
      <c r="E7">
        <f ca="1" t="shared" si="0"/>
        <v>4</v>
      </c>
      <c r="F7">
        <f ca="1" t="shared" si="0"/>
        <v>4</v>
      </c>
      <c r="G7">
        <f ca="1" t="shared" si="0"/>
        <v>4</v>
      </c>
      <c r="H7">
        <f ca="1" t="shared" si="0"/>
        <v>4</v>
      </c>
      <c r="J7" t="str">
        <f>CHAR($H7+115)</f>
        <v>w</v>
      </c>
      <c r="K7" t="str">
        <f>CHAR($H7+116)</f>
        <v>x</v>
      </c>
      <c r="L7" t="str">
        <f>CHAR($H7+117)</f>
        <v>y</v>
      </c>
      <c r="M7" s="2"/>
    </row>
    <row r="8" spans="2:13" ht="15">
      <c r="B8" s="1"/>
      <c r="C8" s="1"/>
      <c r="M8" s="2"/>
    </row>
    <row r="9" spans="1:13" ht="15">
      <c r="A9">
        <f ca="1">ROUND(RAND()*MAX(A3:A8)+0.5,0)</f>
        <v>3</v>
      </c>
      <c r="B9" s="1" t="str">
        <f>VLOOKUP(A9,$A$3:$C$8,2)</f>
        <v>3w · 3wx · 2xw</v>
      </c>
      <c r="C9" s="1" t="str">
        <f>VLOOKUP(A9,$A$3:$C$8,3)</f>
        <v>18 w³ x²</v>
      </c>
      <c r="M9" s="2"/>
    </row>
    <row r="10" ht="15">
      <c r="M10" s="2"/>
    </row>
    <row r="11" ht="15">
      <c r="M11" s="2"/>
    </row>
    <row r="12" spans="1:13" ht="15">
      <c r="A12">
        <v>2</v>
      </c>
      <c r="B12" t="s">
        <v>5</v>
      </c>
      <c r="C12" t="s">
        <v>6</v>
      </c>
      <c r="E12" t="s">
        <v>7</v>
      </c>
      <c r="F12" t="s">
        <v>7</v>
      </c>
      <c r="G12" t="s">
        <v>7</v>
      </c>
      <c r="H12" t="s">
        <v>7</v>
      </c>
      <c r="I12" t="s">
        <v>7</v>
      </c>
      <c r="M12" s="2"/>
    </row>
    <row r="13" spans="1:13" ht="15">
      <c r="A13">
        <v>1</v>
      </c>
      <c r="B13" s="1" t="str">
        <f>$E13&amp;$J13&amp;" + "&amp;$F13&amp;$J13&amp;$K13&amp;" - "&amp;$G13&amp;$J13&amp;" - "&amp;$H13&amp;$K13&amp;$J13&amp;" - "&amp;$I13&amp;$K13</f>
        <v>1t + 3tu - 5t - 7ut - 1u</v>
      </c>
      <c r="C13" s="1" t="str">
        <f>"-"&amp;G13-E13&amp;J13&amp;" - "&amp;H13-F13&amp;J13&amp;K13&amp;" - "&amp;I13&amp;K13</f>
        <v>-4t - 4tu - 1u</v>
      </c>
      <c r="E13">
        <f ca="1">ROUND(RAND()*5+0.5,0)</f>
        <v>1</v>
      </c>
      <c r="F13">
        <f ca="1">ROUND(RAND()*5+0.5,0)</f>
        <v>3</v>
      </c>
      <c r="G13">
        <f aca="true" ca="1" t="shared" si="1" ref="G13:H17">ROUND(RAND()*5+0.5,0)+E13</f>
        <v>5</v>
      </c>
      <c r="H13">
        <f ca="1" t="shared" si="1"/>
        <v>7</v>
      </c>
      <c r="I13">
        <f ca="1">ROUND(RAND()*5+0.5,0)</f>
        <v>1</v>
      </c>
      <c r="J13" t="str">
        <f>CHAR($E13+115)</f>
        <v>t</v>
      </c>
      <c r="K13" t="str">
        <f>CHAR($E13+116)</f>
        <v>u</v>
      </c>
      <c r="L13" t="str">
        <f>CHAR($E13+117)</f>
        <v>v</v>
      </c>
      <c r="M13" s="2" t="s">
        <v>0</v>
      </c>
    </row>
    <row r="14" spans="1:13" ht="15">
      <c r="A14">
        <v>2</v>
      </c>
      <c r="B14" s="1" t="str">
        <f>$E14&amp;$J14&amp;" + "&amp;$F14&amp;$J14&amp;$K14&amp;" - "&amp;$G14&amp;" - "&amp;$H14&amp;$K14&amp;$J14&amp;" - "&amp;$I14&amp;$J14</f>
        <v>4w + 3wx - 5 - 4xw - 9w</v>
      </c>
      <c r="C14" s="1" t="str">
        <f>"-"&amp;I14-E14&amp;J14&amp;" - "&amp;H14-F14&amp;J14&amp;K14&amp;" - "&amp;G14</f>
        <v>-5w - 1wx - 5</v>
      </c>
      <c r="E14">
        <f aca="true" ca="1" t="shared" si="2" ref="E14:F16">ROUND(RAND()*5+0.5,0)</f>
        <v>4</v>
      </c>
      <c r="F14">
        <f ca="1" t="shared" si="2"/>
        <v>3</v>
      </c>
      <c r="G14">
        <f ca="1" t="shared" si="1"/>
        <v>5</v>
      </c>
      <c r="H14">
        <f ca="1" t="shared" si="1"/>
        <v>4</v>
      </c>
      <c r="I14">
        <f ca="1">ROUND(RAND()*5+0.5,0)+E14</f>
        <v>9</v>
      </c>
      <c r="J14" t="str">
        <f>CHAR($E14+115)</f>
        <v>w</v>
      </c>
      <c r="K14" t="str">
        <f>CHAR($E14+116)</f>
        <v>x</v>
      </c>
      <c r="L14" t="str">
        <f>CHAR($E14+117)</f>
        <v>y</v>
      </c>
      <c r="M14" s="2"/>
    </row>
    <row r="15" spans="1:13" ht="15">
      <c r="A15">
        <v>3</v>
      </c>
      <c r="B15" s="1" t="str">
        <f>$E15&amp;$J15&amp;" - "&amp;$F15&amp;$J15&amp;$K15&amp;" - "&amp;$G15&amp;$J15&amp;" - "&amp;$H15&amp;$K15&amp;$J15&amp;" - "&amp;$I15&amp;$K15</f>
        <v>4w - 2wx - 9w - 5xw - 5x</v>
      </c>
      <c r="C15" s="1" t="str">
        <f>"-"&amp;G15-E15&amp;J15&amp;" - "&amp;H15+F15&amp;J15&amp;K15&amp;" - "&amp;I15&amp;K15</f>
        <v>-5w - 7wx - 5x</v>
      </c>
      <c r="E15">
        <f ca="1">ROUND(RAND()*5+0.5,0)</f>
        <v>4</v>
      </c>
      <c r="F15">
        <f ca="1">ROUND(RAND()*5+0.5,0)</f>
        <v>2</v>
      </c>
      <c r="G15">
        <f ca="1" t="shared" si="1"/>
        <v>9</v>
      </c>
      <c r="H15">
        <f ca="1" t="shared" si="1"/>
        <v>5</v>
      </c>
      <c r="I15">
        <f ca="1">ROUND(RAND()*5+0.5,0)</f>
        <v>5</v>
      </c>
      <c r="J15" t="str">
        <f>CHAR($E15+115)</f>
        <v>w</v>
      </c>
      <c r="K15" t="str">
        <f>CHAR($E15+116)</f>
        <v>x</v>
      </c>
      <c r="L15" t="str">
        <f>CHAR($E15+117)</f>
        <v>y</v>
      </c>
      <c r="M15" s="2"/>
    </row>
    <row r="16" spans="1:13" ht="15">
      <c r="A16">
        <v>4</v>
      </c>
      <c r="B16" s="1" t="str">
        <f>$E16&amp;$J16&amp;" + "&amp;$F16&amp;$J16&amp;$K16&amp;" - "&amp;$G16&amp;" - "&amp;$H16&amp;$K16&amp;$J16&amp;"+ "&amp;$I16&amp;$J16</f>
        <v>5x + 5xy - 6 - 8yx+ 8x</v>
      </c>
      <c r="C16" s="1" t="str">
        <f>I16+E16&amp;J16&amp;" - "&amp;H16-F16&amp;J16&amp;K16&amp;" - "&amp;G16</f>
        <v>13x - 3xy - 6</v>
      </c>
      <c r="E16">
        <f ca="1" t="shared" si="2"/>
        <v>5</v>
      </c>
      <c r="F16">
        <f ca="1" t="shared" si="2"/>
        <v>5</v>
      </c>
      <c r="G16">
        <f ca="1" t="shared" si="1"/>
        <v>6</v>
      </c>
      <c r="H16">
        <f ca="1" t="shared" si="1"/>
        <v>8</v>
      </c>
      <c r="I16">
        <f ca="1">ROUND(RAND()*5+0.5,0)+E16</f>
        <v>8</v>
      </c>
      <c r="J16" t="str">
        <f>CHAR($E16+115)</f>
        <v>x</v>
      </c>
      <c r="K16" t="str">
        <f>CHAR($E16+116)</f>
        <v>y</v>
      </c>
      <c r="L16" t="str">
        <f>CHAR($E16+117)</f>
        <v>z</v>
      </c>
      <c r="M16" s="2"/>
    </row>
    <row r="17" spans="1:13" ht="15">
      <c r="A17">
        <v>5</v>
      </c>
      <c r="B17" s="1" t="str">
        <f>-$E17&amp;$J17&amp;" + "&amp;$F17&amp;$J17&amp;$K17&amp;" - "&amp;$G17&amp;$J17&amp;" - "&amp;$H17&amp;$K17&amp;$J17&amp;" - "&amp;$I17&amp;$K17</f>
        <v>-3v + 2vw - 4v - 7wv - 1w</v>
      </c>
      <c r="C17" s="1" t="str">
        <f>"-"&amp;G17+E17&amp;J17&amp;" - "&amp;H17-F17&amp;J17&amp;K17&amp;" - "&amp;I17&amp;K17</f>
        <v>-7v - 5vw - 1w</v>
      </c>
      <c r="E17">
        <f ca="1">ROUND(RAND()*5+0.5,0)</f>
        <v>3</v>
      </c>
      <c r="F17">
        <f ca="1">ROUND(RAND()*5+0.5,0)</f>
        <v>2</v>
      </c>
      <c r="G17">
        <f ca="1" t="shared" si="1"/>
        <v>4</v>
      </c>
      <c r="H17">
        <f ca="1" t="shared" si="1"/>
        <v>7</v>
      </c>
      <c r="I17">
        <f ca="1">ROUND(RAND()*5+0.5,0)</f>
        <v>1</v>
      </c>
      <c r="J17" t="str">
        <f>CHAR($E17+115)</f>
        <v>v</v>
      </c>
      <c r="K17" t="str">
        <f>CHAR($E17+116)</f>
        <v>w</v>
      </c>
      <c r="L17" t="str">
        <f>CHAR($E17+117)</f>
        <v>x</v>
      </c>
      <c r="M17" s="2"/>
    </row>
    <row r="18" spans="2:13" ht="15.75">
      <c r="B18" s="1"/>
      <c r="C18" s="1"/>
      <c r="M18" s="2" t="s">
        <v>1</v>
      </c>
    </row>
    <row r="19" spans="1:13" ht="15.75">
      <c r="A19">
        <f ca="1">ROUND(RAND()*MAX(A13:A18)+0.5,0)</f>
        <v>4</v>
      </c>
      <c r="B19" s="1" t="str">
        <f>VLOOKUP(A19,A13:C17,2)</f>
        <v>5x + 5xy - 6 - 8yx+ 8x</v>
      </c>
      <c r="C19" s="1" t="str">
        <f>VLOOKUP(A19,$A$13:$C$17,3)</f>
        <v>13x - 3xy - 6</v>
      </c>
      <c r="M19" s="2" t="s">
        <v>2</v>
      </c>
    </row>
    <row r="20" ht="15">
      <c r="M20" s="2" t="s">
        <v>3</v>
      </c>
    </row>
    <row r="21" ht="15">
      <c r="M21" s="2" t="s">
        <v>4</v>
      </c>
    </row>
    <row r="22" spans="1:8" ht="12.75">
      <c r="A22">
        <v>3</v>
      </c>
      <c r="B22" t="s">
        <v>5</v>
      </c>
      <c r="C22" t="s">
        <v>6</v>
      </c>
      <c r="E22" t="s">
        <v>7</v>
      </c>
      <c r="F22" t="s">
        <v>7</v>
      </c>
      <c r="G22" t="s">
        <v>7</v>
      </c>
      <c r="H22" t="s">
        <v>7</v>
      </c>
    </row>
    <row r="23" spans="1:12" ht="15">
      <c r="A23">
        <v>1</v>
      </c>
      <c r="B23" s="1" t="str">
        <f>$E23&amp;$J23&amp;$L23&amp;" + "&amp;$F23&amp;$J23&amp;$K23&amp;" - "&amp;$G23&amp;$K23&amp;$J23&amp;" - "&amp;$H23&amp;$L23&amp;$J23</f>
        <v>5xz + 3xy - 7yx - 9zx</v>
      </c>
      <c r="C23" s="1" t="str">
        <f>$E23-$H23&amp;$J23&amp;$L23&amp;" - "&amp;$G23-$F23&amp;$J23&amp;$K23</f>
        <v>-4xz - 4xy</v>
      </c>
      <c r="E23">
        <f ca="1">ROUND(RAND()*5+0.5,0)</f>
        <v>5</v>
      </c>
      <c r="F23">
        <f ca="1">ROUND(RAND()*5+0.5,0)</f>
        <v>3</v>
      </c>
      <c r="G23">
        <f ca="1">ROUND(RAND()*5+0.5,0)+F23</f>
        <v>7</v>
      </c>
      <c r="H23">
        <f ca="1">ROUND(RAND()*5+0.5,0)+E23</f>
        <v>9</v>
      </c>
      <c r="J23" t="str">
        <f>CHAR($E23+115)</f>
        <v>x</v>
      </c>
      <c r="K23" t="str">
        <f>CHAR($E23+116)</f>
        <v>y</v>
      </c>
      <c r="L23" t="str">
        <f>CHAR($E23+117)</f>
        <v>z</v>
      </c>
    </row>
    <row r="24" spans="1:12" ht="15">
      <c r="A24">
        <v>2</v>
      </c>
      <c r="B24" s="1" t="str">
        <f>-$E24&amp;$J24&amp;$L24&amp;" + "&amp;$F24&amp;$J24&amp;$K24&amp;" - "&amp;$G24&amp;$K24&amp;$J24&amp;" - "&amp;$H24&amp;$L24&amp;$J24</f>
        <v>-5xz + 2xy - 5yx - 9zx</v>
      </c>
      <c r="C24" s="1" t="str">
        <f>-$E24-$H24&amp;$J24&amp;$L24&amp;" - "&amp;$G24-$F24&amp;$J24&amp;$K24</f>
        <v>-14xz - 3xy</v>
      </c>
      <c r="E24">
        <f aca="true" ca="1" t="shared" si="3" ref="E24:F27">ROUND(RAND()*5+0.5,0)</f>
        <v>5</v>
      </c>
      <c r="F24">
        <f ca="1" t="shared" si="3"/>
        <v>2</v>
      </c>
      <c r="G24">
        <f ca="1">ROUND(RAND()*5+0.5,0)+F24</f>
        <v>5</v>
      </c>
      <c r="H24">
        <f ca="1">ROUND(RAND()*5+0.5,0)+E24</f>
        <v>9</v>
      </c>
      <c r="J24" t="str">
        <f>CHAR($E24+115)</f>
        <v>x</v>
      </c>
      <c r="K24" t="str">
        <f>CHAR($E24+116)</f>
        <v>y</v>
      </c>
      <c r="L24" t="str">
        <f>CHAR($E24+117)</f>
        <v>z</v>
      </c>
    </row>
    <row r="25" spans="1:12" ht="15">
      <c r="A25">
        <v>3</v>
      </c>
      <c r="B25" s="1" t="str">
        <f>$E25&amp;$J25&amp;$L25&amp;" + "&amp;$F25&amp;$J25&amp;$K25&amp;" - "&amp;$H25&amp;$L25&amp;$J25&amp;" + "&amp;$G25&amp;$K25&amp;$J25</f>
        <v>1tv + 1tu - 2vt + 5ut</v>
      </c>
      <c r="C25" s="1" t="str">
        <f>$E25-$H25&amp;$J25&amp;$L25&amp;" + "&amp;$G25+$F25&amp;$J25&amp;$K25</f>
        <v>-1tv + 6tu</v>
      </c>
      <c r="E25">
        <f ca="1" t="shared" si="3"/>
        <v>1</v>
      </c>
      <c r="F25">
        <f ca="1" t="shared" si="3"/>
        <v>1</v>
      </c>
      <c r="G25">
        <f ca="1">ROUND(RAND()*5+0.5,0)+F25</f>
        <v>5</v>
      </c>
      <c r="H25">
        <f ca="1">ROUND(RAND()*5+0.5,0)+E25</f>
        <v>2</v>
      </c>
      <c r="J25" t="str">
        <f>CHAR($E25+115)</f>
        <v>t</v>
      </c>
      <c r="K25" t="str">
        <f>CHAR($E25+116)</f>
        <v>u</v>
      </c>
      <c r="L25" t="str">
        <f>CHAR($E25+117)</f>
        <v>v</v>
      </c>
    </row>
    <row r="26" spans="1:12" ht="15">
      <c r="A26">
        <v>4</v>
      </c>
      <c r="B26" s="1" t="str">
        <f>-$E26&amp;$J26&amp;$L26&amp;" + "&amp;$F26&amp;$J26&amp;$K26&amp;" - "&amp;$H26&amp;$L26&amp;$J26&amp;" + "&amp;$G26&amp;$K26&amp;$J26</f>
        <v>-3vx + 4vw - 6xv + 6wv</v>
      </c>
      <c r="C26" s="1" t="str">
        <f>"-"&amp;$E26+$H26&amp;$J26&amp;$L26&amp;" + "&amp;$G26+$F26&amp;$J26&amp;$K26</f>
        <v>-9vx + 10vw</v>
      </c>
      <c r="E26">
        <f ca="1" t="shared" si="3"/>
        <v>3</v>
      </c>
      <c r="F26">
        <f ca="1" t="shared" si="3"/>
        <v>4</v>
      </c>
      <c r="G26">
        <f ca="1">ROUND(RAND()*5+0.5,0)+F26</f>
        <v>6</v>
      </c>
      <c r="H26">
        <f ca="1">ROUND(RAND()*5+0.5,0)+E26</f>
        <v>6</v>
      </c>
      <c r="J26" t="str">
        <f>CHAR($E26+115)</f>
        <v>v</v>
      </c>
      <c r="K26" t="str">
        <f>CHAR($E26+116)</f>
        <v>w</v>
      </c>
      <c r="L26" t="str">
        <f>CHAR($E26+117)</f>
        <v>x</v>
      </c>
    </row>
    <row r="27" spans="1:12" ht="15">
      <c r="A27">
        <v>5</v>
      </c>
      <c r="B27" s="1" t="str">
        <f>-$E27&amp;$J27&amp;$L27&amp;" + "&amp;$F27&amp;$J27&amp;$K27&amp;" + "&amp;$H27&amp;$L27&amp;$J27&amp;" - "&amp;$G27&amp;$K27&amp;$J27</f>
        <v>-4wy + 1wx + 5yw - 2xw</v>
      </c>
      <c r="C27" s="1" t="str">
        <f>$H27-$E27&amp;$J27&amp;$L27&amp;" - "&amp;$G27-$F27&amp;$J27&amp;$K27</f>
        <v>1wy - 1wx</v>
      </c>
      <c r="E27">
        <f ca="1" t="shared" si="3"/>
        <v>4</v>
      </c>
      <c r="F27">
        <f ca="1" t="shared" si="3"/>
        <v>1</v>
      </c>
      <c r="G27">
        <f ca="1">ROUND(RAND()*5+0.5,0)+F27</f>
        <v>2</v>
      </c>
      <c r="H27">
        <f ca="1">ROUND(RAND()*5+0.5,0)+E27</f>
        <v>5</v>
      </c>
      <c r="J27" t="str">
        <f>CHAR($E27+115)</f>
        <v>w</v>
      </c>
      <c r="K27" t="str">
        <f>CHAR($E27+116)</f>
        <v>x</v>
      </c>
      <c r="L27" t="str">
        <f>CHAR($E27+117)</f>
        <v>y</v>
      </c>
    </row>
    <row r="28" spans="2:3" ht="15">
      <c r="B28" s="1"/>
      <c r="C28" s="1"/>
    </row>
    <row r="29" spans="1:3" ht="15">
      <c r="A29">
        <f ca="1">ROUND(RAND()*MAX(A23:A28)+0.5,0)</f>
        <v>1</v>
      </c>
      <c r="B29" s="1" t="str">
        <f>VLOOKUP(A29,$A$23:$C$27,2)</f>
        <v>5xz + 3xy - 7yx - 9zx</v>
      </c>
      <c r="C29" s="1" t="str">
        <f>VLOOKUP(A29,$A$23:$C$27,3)</f>
        <v>-4xz - 4xy</v>
      </c>
    </row>
    <row r="31" ht="15">
      <c r="B31" s="2"/>
    </row>
    <row r="32" spans="1:8" ht="12.75">
      <c r="A32">
        <v>4</v>
      </c>
      <c r="B32" t="s">
        <v>5</v>
      </c>
      <c r="C32" t="s">
        <v>6</v>
      </c>
      <c r="E32" t="s">
        <v>7</v>
      </c>
      <c r="F32" t="s">
        <v>7</v>
      </c>
      <c r="G32" t="s">
        <v>7</v>
      </c>
      <c r="H32" t="s">
        <v>7</v>
      </c>
    </row>
    <row r="33" spans="1:12" ht="15">
      <c r="A33">
        <v>1</v>
      </c>
      <c r="B33" s="1" t="str">
        <f>$E33&amp;$J33&amp;"²"&amp;$K33&amp;" + "&amp;$F33&amp;$J33&amp;$K33&amp;" - "&amp;$G33&amp;$K33&amp;"²"&amp;$J33&amp;" - "&amp;$H33&amp;$J33&amp;$K33&amp;"²"</f>
        <v>2u²v + 4uv - 8v²u - 4uv²</v>
      </c>
      <c r="C33" s="1" t="str">
        <f>$E33&amp;$J33&amp;"²"&amp;$K33&amp;" + "&amp;$F33&amp;$J33&amp;$K33&amp;" - "&amp;$G33+$H33&amp;$J33&amp;$K33&amp;"²"</f>
        <v>2u²v + 4uv - 12uv²</v>
      </c>
      <c r="E33">
        <f ca="1">ROUND(RAND()*5+0.5,0)</f>
        <v>2</v>
      </c>
      <c r="F33">
        <f ca="1">ROUND(RAND()*5+0.5,0)</f>
        <v>4</v>
      </c>
      <c r="G33">
        <f ca="1">ROUND(RAND()*5+0.5,0)+F33</f>
        <v>8</v>
      </c>
      <c r="H33">
        <f ca="1">ROUND(RAND()*5+0.5,0)+E33</f>
        <v>4</v>
      </c>
      <c r="J33" t="str">
        <f>CHAR($E33+115)</f>
        <v>u</v>
      </c>
      <c r="K33" t="str">
        <f>CHAR($E33+116)</f>
        <v>v</v>
      </c>
      <c r="L33" t="str">
        <f>CHAR($E33+117)</f>
        <v>w</v>
      </c>
    </row>
    <row r="34" spans="1:12" ht="15">
      <c r="A34">
        <v>2</v>
      </c>
      <c r="B34" s="1" t="str">
        <f>" - "&amp;$H34&amp;$J34&amp;$K34&amp;"²"&amp;" + "&amp;$E34&amp;$J34&amp;"²"&amp;$K34&amp;" + "&amp;$F34&amp;$J34&amp;$K34&amp;" - "&amp;$G34&amp;$K34&amp;"²"&amp;$J34</f>
        <v> - 8vw² + 3v²w + 2vw - 3w²v</v>
      </c>
      <c r="C34" s="1" t="str">
        <f>$E34&amp;$J34&amp;"²"&amp;$K34&amp;" + "&amp;$F34&amp;$J34&amp;$K34&amp;" - "&amp;$G34+$H34&amp;$J34&amp;$K34&amp;"²"</f>
        <v>3v²w + 2vw - 11vw²</v>
      </c>
      <c r="E34">
        <f aca="true" ca="1" t="shared" si="4" ref="E34:F37">ROUND(RAND()*5+0.5,0)</f>
        <v>3</v>
      </c>
      <c r="F34">
        <f ca="1" t="shared" si="4"/>
        <v>2</v>
      </c>
      <c r="G34">
        <f ca="1">ROUND(RAND()*5+0.5,0)+F34</f>
        <v>3</v>
      </c>
      <c r="H34">
        <f ca="1">ROUND(RAND()*5+0.5,0)+E34</f>
        <v>8</v>
      </c>
      <c r="J34" t="str">
        <f>CHAR($E34+115)</f>
        <v>v</v>
      </c>
      <c r="K34" t="str">
        <f>CHAR($E34+116)</f>
        <v>w</v>
      </c>
      <c r="L34" t="str">
        <f>CHAR($E34+117)</f>
        <v>x</v>
      </c>
    </row>
    <row r="35" spans="1:12" ht="15">
      <c r="A35">
        <v>3</v>
      </c>
      <c r="B35" s="1" t="str">
        <f>$E35&amp;$J35&amp;"²"&amp;$K35&amp;" - "&amp;$F35&amp;$J35&amp;$K35&amp;" - "&amp;$G35&amp;$K35&amp;"²"&amp;$J35&amp;" - "&amp;$H35&amp;$J35&amp;$K35&amp;"²"</f>
        <v>2u²v - 5uv - 9v²u - 3uv²</v>
      </c>
      <c r="C35" s="1" t="str">
        <f>$E35&amp;$J35&amp;"²"&amp;$K35&amp;" - "&amp;$F35&amp;$J35&amp;$K35&amp;" - "&amp;$G35+$H35&amp;$J35&amp;$K35&amp;"²"</f>
        <v>2u²v - 5uv - 12uv²</v>
      </c>
      <c r="E35">
        <f ca="1" t="shared" si="4"/>
        <v>2</v>
      </c>
      <c r="F35">
        <f ca="1" t="shared" si="4"/>
        <v>5</v>
      </c>
      <c r="G35">
        <f ca="1">ROUND(RAND()*5+0.5,0)+F35</f>
        <v>9</v>
      </c>
      <c r="H35">
        <f ca="1">ROUND(RAND()*5+0.5,0)+E35</f>
        <v>3</v>
      </c>
      <c r="J35" t="str">
        <f>CHAR($E35+115)</f>
        <v>u</v>
      </c>
      <c r="K35" t="str">
        <f>CHAR($E35+116)</f>
        <v>v</v>
      </c>
      <c r="L35" t="str">
        <f>CHAR($E35+117)</f>
        <v>w</v>
      </c>
    </row>
    <row r="36" spans="1:12" ht="15">
      <c r="A36">
        <v>4</v>
      </c>
      <c r="B36" s="1" t="str">
        <f>-$E36&amp;$J36&amp;"²"&amp;$K36&amp;" + "&amp;$F36&amp;$J36&amp;$K36&amp;" + "&amp;$G36&amp;$K36&amp;"²"&amp;$J36&amp;" - "&amp;$H36&amp;$J36&amp;$K36&amp;"²"</f>
        <v>-3v²w + 5vw + 7w²v - 11vw²</v>
      </c>
      <c r="C36" s="1" t="str">
        <f>-$E36&amp;$J36&amp;"²"&amp;$K36&amp;" + "&amp;$F36&amp;$J36&amp;$K36&amp;" - "&amp;$H36-$G36&amp;$J36&amp;$K36&amp;"²"</f>
        <v>-3v²w + 5vw - 4vw²</v>
      </c>
      <c r="E36">
        <f ca="1" t="shared" si="4"/>
        <v>3</v>
      </c>
      <c r="F36">
        <f ca="1" t="shared" si="4"/>
        <v>5</v>
      </c>
      <c r="G36">
        <f ca="1">ROUND(RAND()*5+0.5,0)+F36</f>
        <v>7</v>
      </c>
      <c r="H36">
        <f ca="1">ROUND(RAND()*5+0.5,0)+G36</f>
        <v>11</v>
      </c>
      <c r="J36" t="str">
        <f>CHAR($E36+115)</f>
        <v>v</v>
      </c>
      <c r="K36" t="str">
        <f>CHAR($E36+116)</f>
        <v>w</v>
      </c>
      <c r="L36" t="str">
        <f>CHAR($E36+117)</f>
        <v>x</v>
      </c>
    </row>
    <row r="37" spans="1:12" ht="15">
      <c r="A37">
        <v>5</v>
      </c>
      <c r="B37" s="1" t="str">
        <f>-$E37&amp;$J37&amp;"²"&amp;$K37&amp;" - "&amp;$F37&amp;$J37&amp;$K37&amp;" - "&amp;$G37&amp;$K37&amp;"²"&amp;$J37&amp;" + "&amp;$H37&amp;$J37&amp;$K37&amp;"²"</f>
        <v>-3v²w - 3vw - 8w²v + 12vw²</v>
      </c>
      <c r="C37" s="1" t="str">
        <f>-$E37&amp;$J37&amp;"²"&amp;$K37&amp;" - "&amp;$F37&amp;$J37&amp;$K37&amp;" + "&amp;$H37-$G37&amp;$J37&amp;$K37&amp;"²"</f>
        <v>-3v²w - 3vw + 4vw²</v>
      </c>
      <c r="E37">
        <f ca="1" t="shared" si="4"/>
        <v>3</v>
      </c>
      <c r="F37">
        <f ca="1" t="shared" si="4"/>
        <v>3</v>
      </c>
      <c r="G37">
        <f ca="1">ROUND(RAND()*5+0.5,0)+F37</f>
        <v>8</v>
      </c>
      <c r="H37">
        <f ca="1">ROUND(RAND()*5+0.5,0)+G37</f>
        <v>12</v>
      </c>
      <c r="J37" t="str">
        <f>CHAR($E37+115)</f>
        <v>v</v>
      </c>
      <c r="K37" t="str">
        <f>CHAR($E37+116)</f>
        <v>w</v>
      </c>
      <c r="L37" t="str">
        <f>CHAR($E37+117)</f>
        <v>x</v>
      </c>
    </row>
    <row r="38" spans="2:3" ht="15">
      <c r="B38" s="1"/>
      <c r="C38" s="1"/>
    </row>
    <row r="39" spans="1:3" ht="15">
      <c r="A39">
        <f ca="1">ROUND(RAND()*MAX(A33:A38)+0.5,0)</f>
        <v>4</v>
      </c>
      <c r="B39" s="1" t="str">
        <f>VLOOKUP($A39,$A$33:$C$37,2)</f>
        <v>-3v²w + 5vw + 7w²v - 11vw²</v>
      </c>
      <c r="C39" s="1" t="str">
        <f>VLOOKUP($A39,$A$33:$C$37,3)</f>
        <v>-3v²w + 5vw - 4vw²</v>
      </c>
    </row>
    <row r="41" ht="15">
      <c r="B41" s="2"/>
    </row>
    <row r="42" spans="1:9" ht="12.75">
      <c r="A42">
        <v>5</v>
      </c>
      <c r="B42" t="s">
        <v>5</v>
      </c>
      <c r="C42" t="s">
        <v>6</v>
      </c>
      <c r="E42" t="s">
        <v>7</v>
      </c>
      <c r="F42" t="s">
        <v>7</v>
      </c>
      <c r="G42" t="s">
        <v>7</v>
      </c>
      <c r="H42" t="s">
        <v>7</v>
      </c>
      <c r="I42" t="s">
        <v>7</v>
      </c>
    </row>
    <row r="43" spans="1:12" ht="15">
      <c r="A43">
        <v>1</v>
      </c>
      <c r="B43" s="1" t="str">
        <f>"("&amp;E43&amp;J43&amp;" + "&amp;F43&amp;K43&amp;") - ("&amp;G43&amp;J43&amp;" + "&amp;H43&amp;K43&amp;")"</f>
        <v>(3v + 4w) - (7v + 9w)</v>
      </c>
      <c r="C43" s="1" t="str">
        <f>E43-G43&amp;J43&amp;" - "&amp;H43-F43&amp;K43</f>
        <v>-4v - 5w</v>
      </c>
      <c r="E43">
        <f ca="1">ROUND(RAND()*5+0.5,0)</f>
        <v>3</v>
      </c>
      <c r="F43">
        <f ca="1">ROUND(RAND()*5+0.5,0)</f>
        <v>4</v>
      </c>
      <c r="G43">
        <f aca="true" ca="1" t="shared" si="5" ref="G43:H46">ROUND(RAND()*5+0.5,0)+E43</f>
        <v>7</v>
      </c>
      <c r="H43">
        <f ca="1" t="shared" si="5"/>
        <v>9</v>
      </c>
      <c r="I43">
        <f ca="1">ROUND(RAND()*5+0.5,0)</f>
        <v>5</v>
      </c>
      <c r="J43" t="str">
        <f>CHAR($E43+115)</f>
        <v>v</v>
      </c>
      <c r="K43" t="str">
        <f>CHAR($E43+116)</f>
        <v>w</v>
      </c>
      <c r="L43" t="str">
        <f>CHAR($E43+117)</f>
        <v>x</v>
      </c>
    </row>
    <row r="44" spans="1:12" ht="15">
      <c r="A44">
        <v>2</v>
      </c>
      <c r="B44" s="1" t="str">
        <f>"(-"&amp;E44&amp;J44&amp;" + "&amp;F44&amp;K44&amp;") - ("&amp;G44&amp;J44&amp;" + "&amp;H44&amp;K44&amp;")"</f>
        <v>(-2u + 3v) - (6u + 8v)</v>
      </c>
      <c r="C44" s="1" t="str">
        <f>-E44-G44&amp;J44&amp;" - "&amp;H44-F44&amp;K44</f>
        <v>-8u - 5v</v>
      </c>
      <c r="E44">
        <f aca="true" ca="1" t="shared" si="6" ref="E44:F46">ROUND(RAND()*5+0.5,0)</f>
        <v>2</v>
      </c>
      <c r="F44">
        <f ca="1" t="shared" si="6"/>
        <v>3</v>
      </c>
      <c r="G44">
        <f ca="1" t="shared" si="5"/>
        <v>6</v>
      </c>
      <c r="H44">
        <f ca="1" t="shared" si="5"/>
        <v>8</v>
      </c>
      <c r="I44">
        <f ca="1">ROUND(RAND()*5+0.5,0)+E44</f>
        <v>4</v>
      </c>
      <c r="J44" t="str">
        <f>CHAR($E44+115)</f>
        <v>u</v>
      </c>
      <c r="K44" t="str">
        <f>CHAR($E44+116)</f>
        <v>v</v>
      </c>
      <c r="L44" t="str">
        <f>CHAR($E44+117)</f>
        <v>w</v>
      </c>
    </row>
    <row r="45" spans="1:12" ht="15">
      <c r="A45">
        <v>3</v>
      </c>
      <c r="B45" s="1" t="str">
        <f>"("&amp;E45&amp;J45&amp;" + "&amp;F45&amp;K45&amp;") - ("&amp;G45&amp;J45&amp;" - "&amp;H45&amp;K45&amp;")"</f>
        <v>(3v + 1w) - (4v - 4w)</v>
      </c>
      <c r="C45" s="1" t="str">
        <f>E45-G45&amp;J45&amp;" + "&amp;H45+F45&amp;K45</f>
        <v>-1v + 5w</v>
      </c>
      <c r="E45">
        <f ca="1">ROUND(RAND()*5+0.5,0)</f>
        <v>3</v>
      </c>
      <c r="F45">
        <f ca="1">ROUND(RAND()*5+0.5,0)</f>
        <v>1</v>
      </c>
      <c r="G45">
        <f ca="1" t="shared" si="5"/>
        <v>4</v>
      </c>
      <c r="H45">
        <f ca="1" t="shared" si="5"/>
        <v>4</v>
      </c>
      <c r="I45">
        <f ca="1">ROUND(RAND()*5+0.5,0)</f>
        <v>3</v>
      </c>
      <c r="J45" t="str">
        <f>CHAR($E45+115)</f>
        <v>v</v>
      </c>
      <c r="K45" t="str">
        <f>CHAR($E45+116)</f>
        <v>w</v>
      </c>
      <c r="L45" t="str">
        <f>CHAR($E45+117)</f>
        <v>x</v>
      </c>
    </row>
    <row r="46" spans="1:12" ht="15">
      <c r="A46">
        <v>4</v>
      </c>
      <c r="B46" s="1" t="str">
        <f>"(-"&amp;E46&amp;J46&amp;" + "&amp;F46&amp;K46&amp;") - ("&amp;G46&amp;K46&amp;" + "&amp;H46&amp;J46&amp;")"</f>
        <v>(-3v + 3w) - (7w + 5v)</v>
      </c>
      <c r="C46" s="1" t="str">
        <f>-E46-H46&amp;J46&amp;" - "&amp;G46-F46&amp;K46</f>
        <v>-8v - 4w</v>
      </c>
      <c r="E46">
        <f ca="1" t="shared" si="6"/>
        <v>3</v>
      </c>
      <c r="F46">
        <f ca="1" t="shared" si="6"/>
        <v>3</v>
      </c>
      <c r="G46">
        <f ca="1" t="shared" si="5"/>
        <v>7</v>
      </c>
      <c r="H46">
        <f ca="1" t="shared" si="5"/>
        <v>5</v>
      </c>
      <c r="I46">
        <f ca="1">ROUND(RAND()*5+0.5,0)+E46</f>
        <v>6</v>
      </c>
      <c r="J46" t="str">
        <f>CHAR($E46+115)</f>
        <v>v</v>
      </c>
      <c r="K46" t="str">
        <f>CHAR($E46+116)</f>
        <v>w</v>
      </c>
      <c r="L46" t="str">
        <f>CHAR($E46+117)</f>
        <v>x</v>
      </c>
    </row>
    <row r="47" spans="1:12" ht="15">
      <c r="A47">
        <v>5</v>
      </c>
      <c r="B47" s="1" t="str">
        <f>"(-"&amp;E47&amp;J47&amp;" - "&amp;F47&amp;K47&amp;") - ("&amp;G47&amp;K47&amp;" - "&amp;H47&amp;J47&amp;")"</f>
        <v>(-3v - 2w) - (4w - 6v)</v>
      </c>
      <c r="C47" s="1" t="str">
        <f>H47-E47&amp;J47&amp;" - "&amp;G47+F47&amp;K47</f>
        <v>3v - 6w</v>
      </c>
      <c r="E47">
        <f ca="1">ROUND(RAND()*5+0.5,0)</f>
        <v>3</v>
      </c>
      <c r="F47">
        <f ca="1">ROUND(RAND()*5+0.5,0)</f>
        <v>2</v>
      </c>
      <c r="G47">
        <f ca="1">ROUND(RAND()*5+0.5,0)+F47</f>
        <v>4</v>
      </c>
      <c r="H47">
        <f ca="1">ROUND(RAND()*5+0.5,0)+F47</f>
        <v>6</v>
      </c>
      <c r="I47">
        <f ca="1">ROUND(RAND()*5+0.5,0)</f>
        <v>1</v>
      </c>
      <c r="J47" t="str">
        <f>CHAR($E47+115)</f>
        <v>v</v>
      </c>
      <c r="K47" t="str">
        <f>CHAR($E47+116)</f>
        <v>w</v>
      </c>
      <c r="L47" t="str">
        <f>CHAR($E47+117)</f>
        <v>x</v>
      </c>
    </row>
    <row r="48" spans="2:3" ht="15">
      <c r="B48" s="1"/>
      <c r="C48" s="1"/>
    </row>
    <row r="49" spans="1:3" ht="15">
      <c r="A49">
        <f ca="1">ROUND(RAND()*MAX(A43:A48)+0.5,0)</f>
        <v>1</v>
      </c>
      <c r="B49" s="1" t="str">
        <f>VLOOKUP($A49,$A$43:$C$47,2)</f>
        <v>(3v + 4w) - (7v + 9w)</v>
      </c>
      <c r="C49" s="1" t="str">
        <f>VLOOKUP($A49,$A$43:$C$47,3)</f>
        <v>-4v - 5w</v>
      </c>
    </row>
    <row r="51" ht="15">
      <c r="B51" s="2"/>
    </row>
    <row r="52" spans="1:9" ht="12.75">
      <c r="A52">
        <v>6</v>
      </c>
      <c r="B52" t="s">
        <v>5</v>
      </c>
      <c r="C52" t="s">
        <v>6</v>
      </c>
      <c r="E52" t="s">
        <v>7</v>
      </c>
      <c r="F52" t="s">
        <v>7</v>
      </c>
      <c r="G52" t="s">
        <v>7</v>
      </c>
      <c r="H52" t="s">
        <v>7</v>
      </c>
      <c r="I52" t="s">
        <v>7</v>
      </c>
    </row>
    <row r="53" spans="1:12" ht="15">
      <c r="A53">
        <v>1</v>
      </c>
      <c r="B53" s="1" t="str">
        <f>"("&amp;E53&amp;J53&amp;"² + "&amp;F53&amp;J53&amp;") - ("&amp;G53&amp;J53&amp;" + "&amp;H53&amp;J53&amp;"²)"</f>
        <v>(1t² + 3t) - (6t + 3t²)</v>
      </c>
      <c r="C53" s="1" t="str">
        <f>E53-H53&amp;J53&amp;"² - "&amp;G53-F53&amp;J53</f>
        <v>-2t² - 3t</v>
      </c>
      <c r="E53">
        <f ca="1">ROUND(RAND()*5+0.5,0)</f>
        <v>1</v>
      </c>
      <c r="F53">
        <f ca="1">ROUND(RAND()*5+0.5,0)</f>
        <v>3</v>
      </c>
      <c r="G53">
        <f ca="1">ROUND(RAND()*5+0.5,0)+F53</f>
        <v>6</v>
      </c>
      <c r="H53">
        <f ca="1">ROUND(RAND()*5+0.5,0)+E53</f>
        <v>3</v>
      </c>
      <c r="I53">
        <f ca="1">ROUND(RAND()*5+0.5,0)</f>
        <v>2</v>
      </c>
      <c r="J53" t="str">
        <f>CHAR($E53+115)</f>
        <v>t</v>
      </c>
      <c r="K53" t="str">
        <f>CHAR($E53+116)</f>
        <v>u</v>
      </c>
      <c r="L53" t="str">
        <f>CHAR($E53+117)</f>
        <v>v</v>
      </c>
    </row>
    <row r="54" spans="1:12" ht="15">
      <c r="A54">
        <v>2</v>
      </c>
      <c r="B54" s="1" t="str">
        <f>"("&amp;E54&amp;J54&amp;"² - "&amp;F54&amp;J54&amp;") + ("&amp;G54&amp;J54&amp;" + "&amp;H54&amp;J54&amp;"²)"</f>
        <v>(4w² - 3w) + (6w + 8w²)</v>
      </c>
      <c r="C54" s="1" t="str">
        <f>E54+H54&amp;J54&amp;"² + "&amp;G54-F54&amp;J54</f>
        <v>12w² + 3w</v>
      </c>
      <c r="E54">
        <f aca="true" ca="1" t="shared" si="7" ref="E54:F56">ROUND(RAND()*5+0.5,0)</f>
        <v>4</v>
      </c>
      <c r="F54">
        <f ca="1" t="shared" si="7"/>
        <v>3</v>
      </c>
      <c r="G54">
        <f ca="1">ROUND(RAND()*5+0.5,0)+F54</f>
        <v>6</v>
      </c>
      <c r="H54">
        <f ca="1">ROUND(RAND()*5+0.5,0)+E54</f>
        <v>8</v>
      </c>
      <c r="I54">
        <f ca="1">ROUND(RAND()*5+0.5,0)+E54</f>
        <v>8</v>
      </c>
      <c r="J54" t="str">
        <f>CHAR($E54+115)</f>
        <v>w</v>
      </c>
      <c r="K54" t="str">
        <f>CHAR($E54+116)</f>
        <v>x</v>
      </c>
      <c r="L54" t="str">
        <f>CHAR($E54+117)</f>
        <v>y</v>
      </c>
    </row>
    <row r="55" spans="1:12" ht="15">
      <c r="A55">
        <v>3</v>
      </c>
      <c r="B55" s="1" t="str">
        <f>"("&amp;E55&amp;J55&amp;"² - "&amp;F55&amp;J55&amp;") - ("&amp;G55&amp;J55&amp;" + "&amp;H55&amp;J55&amp;"²)"</f>
        <v>(5x² - 2x) - (7x + 10x²)</v>
      </c>
      <c r="C55" s="1" t="str">
        <f>E55-H55&amp;J55&amp;"² - "&amp;G55+F55&amp;J55</f>
        <v>-5x² - 9x</v>
      </c>
      <c r="E55">
        <f ca="1">ROUND(RAND()*5+0.5,0)</f>
        <v>5</v>
      </c>
      <c r="F55">
        <f ca="1">ROUND(RAND()*5+0.5,0)</f>
        <v>2</v>
      </c>
      <c r="G55">
        <f ca="1">ROUND(RAND()*5+0.5,0)+F55</f>
        <v>7</v>
      </c>
      <c r="H55">
        <f ca="1">ROUND(RAND()*5+0.5,0)+E55</f>
        <v>10</v>
      </c>
      <c r="I55">
        <f ca="1">ROUND(RAND()*5+0.5,0)</f>
        <v>2</v>
      </c>
      <c r="J55" t="str">
        <f>CHAR($E55+115)</f>
        <v>x</v>
      </c>
      <c r="K55" t="str">
        <f>CHAR($E55+116)</f>
        <v>y</v>
      </c>
      <c r="L55" t="str">
        <f>CHAR($E55+117)</f>
        <v>z</v>
      </c>
    </row>
    <row r="56" spans="1:12" ht="15">
      <c r="A56">
        <v>4</v>
      </c>
      <c r="B56" s="1" t="str">
        <f>"("&amp;E56&amp;J56&amp;"² + "&amp;F56&amp;J56&amp;") - ("&amp;G56&amp;J56&amp;" - "&amp;H56&amp;J56&amp;"²)"</f>
        <v>(2u² + 1u) - (4u - 7u²)</v>
      </c>
      <c r="C56" s="1" t="str">
        <f>E56+H56&amp;J56&amp;"² - "&amp;G56-F56&amp;J56</f>
        <v>9u² - 3u</v>
      </c>
      <c r="E56">
        <f ca="1" t="shared" si="7"/>
        <v>2</v>
      </c>
      <c r="F56">
        <f ca="1" t="shared" si="7"/>
        <v>1</v>
      </c>
      <c r="G56">
        <f ca="1">ROUND(RAND()*5+0.5,0)+F56</f>
        <v>4</v>
      </c>
      <c r="H56">
        <f ca="1">ROUND(RAND()*5+0.5,0)+E56</f>
        <v>7</v>
      </c>
      <c r="I56">
        <f ca="1">ROUND(RAND()*5+0.5,0)+E56</f>
        <v>5</v>
      </c>
      <c r="J56" t="str">
        <f>CHAR($E56+115)</f>
        <v>u</v>
      </c>
      <c r="K56" t="str">
        <f>CHAR($E56+116)</f>
        <v>v</v>
      </c>
      <c r="L56" t="str">
        <f>CHAR($E56+117)</f>
        <v>w</v>
      </c>
    </row>
    <row r="57" spans="1:12" ht="15">
      <c r="A57">
        <v>5</v>
      </c>
      <c r="B57" s="1" t="str">
        <f>"("&amp;E57&amp;J57&amp;"² - "&amp;F57&amp;J57&amp;") - ("&amp;G57&amp;J57&amp;" - "&amp;H57&amp;J57&amp;"²)"</f>
        <v>(4w² - 2w) - (4w - 5w²)</v>
      </c>
      <c r="C57" s="1" t="str">
        <f>E57+H57&amp;J57&amp;"² - "&amp;G57+F57&amp;J57</f>
        <v>9w² - 6w</v>
      </c>
      <c r="E57">
        <f ca="1">ROUND(RAND()*5+0.5,0)</f>
        <v>4</v>
      </c>
      <c r="F57">
        <f ca="1">ROUND(RAND()*5+0.5,0)</f>
        <v>2</v>
      </c>
      <c r="G57">
        <f ca="1">ROUND(RAND()*5+0.5,0)+F57</f>
        <v>4</v>
      </c>
      <c r="H57">
        <f ca="1">ROUND(RAND()*5+0.5,0)+E57</f>
        <v>5</v>
      </c>
      <c r="I57">
        <f ca="1">ROUND(RAND()*5+0.5,0)</f>
        <v>3</v>
      </c>
      <c r="J57" t="str">
        <f>CHAR($E57+115)</f>
        <v>w</v>
      </c>
      <c r="K57" t="str">
        <f>CHAR($E57+116)</f>
        <v>x</v>
      </c>
      <c r="L57" t="str">
        <f>CHAR($E57+117)</f>
        <v>y</v>
      </c>
    </row>
    <row r="58" spans="2:3" ht="15">
      <c r="B58" s="1"/>
      <c r="C58" s="1"/>
    </row>
    <row r="59" spans="1:3" ht="15">
      <c r="A59">
        <f ca="1">ROUND(RAND()*MAX(A53:A58)+0.5,0)</f>
        <v>1</v>
      </c>
      <c r="B59" s="1" t="str">
        <f>VLOOKUP($A59,$A53:$C57,2)</f>
        <v>(1t² + 3t) - (6t + 3t²)</v>
      </c>
      <c r="C59" s="1" t="str">
        <f>VLOOKUP($A59,$A53:$C57,3)</f>
        <v>-2t² - 3t</v>
      </c>
    </row>
    <row r="61" ht="15">
      <c r="B61" s="2"/>
    </row>
    <row r="62" spans="1:9" ht="12.75">
      <c r="A62">
        <v>7</v>
      </c>
      <c r="B62" t="s">
        <v>5</v>
      </c>
      <c r="C62" t="s">
        <v>6</v>
      </c>
      <c r="E62" t="s">
        <v>7</v>
      </c>
      <c r="F62" t="s">
        <v>7</v>
      </c>
      <c r="G62" t="s">
        <v>7</v>
      </c>
      <c r="H62" t="s">
        <v>7</v>
      </c>
      <c r="I62" t="s">
        <v>7</v>
      </c>
    </row>
    <row r="63" spans="1:12" ht="15">
      <c r="A63">
        <v>1</v>
      </c>
      <c r="B63" s="1" t="str">
        <f>$E63&amp;" + "&amp;$F63&amp;" · ("&amp;$G63&amp;$J63&amp;" + "&amp;$H63&amp;$K63&amp;")"</f>
        <v>4 + 4 · (8w + 5x)</v>
      </c>
      <c r="C63" s="1" t="str">
        <f>$E63&amp;" + "&amp;$F63*$G63&amp;$J63&amp;" + "&amp;$F63*$H63&amp;$K63</f>
        <v>4 + 32w + 20x</v>
      </c>
      <c r="E63">
        <f ca="1">ROUND(RAND()*5+0.5,0)</f>
        <v>4</v>
      </c>
      <c r="F63">
        <f ca="1">ROUND(RAND()*5+0.5,0)</f>
        <v>4</v>
      </c>
      <c r="G63">
        <f ca="1">ROUND(RAND()*5+0.5,0)+F63</f>
        <v>8</v>
      </c>
      <c r="H63">
        <f ca="1">ROUND(RAND()*5+0.5,0)+E63</f>
        <v>5</v>
      </c>
      <c r="I63">
        <f ca="1">ROUND(RAND()*5+0.5,0)</f>
        <v>2</v>
      </c>
      <c r="J63" t="str">
        <f>CHAR($E63+115)</f>
        <v>w</v>
      </c>
      <c r="K63" t="str">
        <f>CHAR($E63+116)</f>
        <v>x</v>
      </c>
      <c r="L63" t="str">
        <f>CHAR($E63+117)</f>
        <v>y</v>
      </c>
    </row>
    <row r="64" spans="1:12" ht="15">
      <c r="A64">
        <v>2</v>
      </c>
      <c r="B64" s="1" t="str">
        <f>$E64&amp;" + "&amp;$F64&amp;" · ("&amp;$G64&amp;$J64&amp;" - "&amp;$H64&amp;$K64&amp;")"</f>
        <v>5 + 3 · (5x - 9y)</v>
      </c>
      <c r="C64" s="1" t="str">
        <f>$E64&amp;" + "&amp;$F64*$G64&amp;$J64&amp;" - "&amp;$F64*$H64&amp;$K64</f>
        <v>5 + 15x - 27y</v>
      </c>
      <c r="E64">
        <f aca="true" ca="1" t="shared" si="8" ref="E64:F66">ROUND(RAND()*5+0.5,0)</f>
        <v>5</v>
      </c>
      <c r="F64">
        <f ca="1" t="shared" si="8"/>
        <v>3</v>
      </c>
      <c r="G64">
        <f ca="1">ROUND(RAND()*5+0.5,0)+F64</f>
        <v>5</v>
      </c>
      <c r="H64">
        <f ca="1">ROUND(RAND()*5+0.5,0)+E64</f>
        <v>9</v>
      </c>
      <c r="I64">
        <f ca="1">ROUND(RAND()*5+0.5,0)+E64</f>
        <v>9</v>
      </c>
      <c r="J64" t="str">
        <f>CHAR($E64+115)</f>
        <v>x</v>
      </c>
      <c r="K64" t="str">
        <f>CHAR($E64+116)</f>
        <v>y</v>
      </c>
      <c r="L64" t="str">
        <f>CHAR($E64+117)</f>
        <v>z</v>
      </c>
    </row>
    <row r="65" spans="1:12" ht="15">
      <c r="A65">
        <v>3</v>
      </c>
      <c r="B65" s="1" t="str">
        <f>$E65&amp;" - "&amp;$F65&amp;" · ("&amp;$G65&amp;$J65&amp;" + "&amp;$H65&amp;$K65&amp;")"</f>
        <v>1 - 1 · (5t + 6u)</v>
      </c>
      <c r="C65" s="1" t="str">
        <f>$E65&amp;" + "&amp;$F65*$G65&amp;$J65&amp;" - "&amp;$F65*$H65&amp;$K65</f>
        <v>1 + 5t - 6u</v>
      </c>
      <c r="E65">
        <f ca="1">ROUND(RAND()*5+0.5,0)</f>
        <v>1</v>
      </c>
      <c r="F65">
        <f ca="1">ROUND(RAND()*5+0.5,0)</f>
        <v>1</v>
      </c>
      <c r="G65">
        <f ca="1">ROUND(RAND()*5+0.5,0)+F65</f>
        <v>5</v>
      </c>
      <c r="H65">
        <f ca="1">ROUND(RAND()*5+0.5,0)+E65</f>
        <v>6</v>
      </c>
      <c r="I65">
        <f ca="1">ROUND(RAND()*5+0.5,0)</f>
        <v>5</v>
      </c>
      <c r="J65" t="str">
        <f>CHAR($E65+115)</f>
        <v>t</v>
      </c>
      <c r="K65" t="str">
        <f>CHAR($E65+116)</f>
        <v>u</v>
      </c>
      <c r="L65" t="str">
        <f>CHAR($E65+117)</f>
        <v>v</v>
      </c>
    </row>
    <row r="66" spans="1:12" ht="15">
      <c r="A66">
        <v>4</v>
      </c>
      <c r="B66" s="1" t="str">
        <f>$E66&amp;$J66&amp;" + "&amp;$F66&amp;" · ("&amp;$G66&amp;$J66&amp;" + "&amp;$H66&amp;$K66&amp;")"</f>
        <v>3v + 1 · (6v + 6w)</v>
      </c>
      <c r="C66" s="1" t="str">
        <f>$F66*$G66+$E66&amp;$J66&amp;" + "&amp;$F66*$H66&amp;$K66</f>
        <v>9v + 6w</v>
      </c>
      <c r="E66">
        <f ca="1" t="shared" si="8"/>
        <v>3</v>
      </c>
      <c r="F66">
        <f ca="1" t="shared" si="8"/>
        <v>1</v>
      </c>
      <c r="G66">
        <f ca="1">ROUND(RAND()*5+0.5,0)+F66</f>
        <v>6</v>
      </c>
      <c r="H66">
        <f ca="1">ROUND(RAND()*5+0.5,0)+E66</f>
        <v>6</v>
      </c>
      <c r="I66">
        <f ca="1">ROUND(RAND()*5+0.5,0)+E66</f>
        <v>7</v>
      </c>
      <c r="J66" t="str">
        <f>CHAR($E66+115)</f>
        <v>v</v>
      </c>
      <c r="K66" t="str">
        <f>CHAR($E66+116)</f>
        <v>w</v>
      </c>
      <c r="L66" t="str">
        <f>CHAR($E66+117)</f>
        <v>x</v>
      </c>
    </row>
    <row r="67" spans="1:12" ht="15">
      <c r="A67">
        <v>5</v>
      </c>
      <c r="B67" s="1" t="str">
        <f>$E67&amp;$K67&amp;" + "&amp;$F67&amp;" · ("&amp;$G67&amp;$J67&amp;" + "&amp;$H67&amp;$K67&amp;")"</f>
        <v>1u + 1 · (5t + 5u)</v>
      </c>
      <c r="C67" s="1" t="str">
        <f>$F67*$G67&amp;$J67&amp;" + "&amp;$F67*$H67+$E67&amp;$K67</f>
        <v>5t + 6u</v>
      </c>
      <c r="E67">
        <f ca="1">ROUND(RAND()*5+0.5,0)</f>
        <v>1</v>
      </c>
      <c r="F67">
        <f ca="1">ROUND(RAND()*5+0.5,0)</f>
        <v>1</v>
      </c>
      <c r="G67">
        <f ca="1">ROUND(RAND()*5+0.5,0)+F67</f>
        <v>5</v>
      </c>
      <c r="H67">
        <f ca="1">ROUND(RAND()*5+0.5,0)+E67</f>
        <v>5</v>
      </c>
      <c r="I67">
        <f ca="1">ROUND(RAND()*5+0.5,0)</f>
        <v>4</v>
      </c>
      <c r="J67" t="str">
        <f>CHAR($E67+115)</f>
        <v>t</v>
      </c>
      <c r="K67" t="str">
        <f>CHAR($E67+116)</f>
        <v>u</v>
      </c>
      <c r="L67" t="str">
        <f>CHAR($E67+117)</f>
        <v>v</v>
      </c>
    </row>
    <row r="68" spans="2:3" ht="15">
      <c r="B68" s="1"/>
      <c r="C68" s="1"/>
    </row>
    <row r="69" spans="1:3" ht="15">
      <c r="A69">
        <f ca="1">ROUND(RAND()*MAX(A63:A68)+0.5,0)</f>
        <v>5</v>
      </c>
      <c r="B69" s="1" t="str">
        <f>VLOOKUP($A69,$A63:$C67,2)</f>
        <v>1u + 1 · (5t + 5u)</v>
      </c>
      <c r="C69" s="1" t="str">
        <f>VLOOKUP($A69,$A63:$C67,3)</f>
        <v>5t + 6u</v>
      </c>
    </row>
    <row r="71" ht="15">
      <c r="B71" s="2"/>
    </row>
    <row r="72" spans="1:9" ht="12.75">
      <c r="A72">
        <v>8</v>
      </c>
      <c r="B72" t="s">
        <v>5</v>
      </c>
      <c r="C72" t="s">
        <v>6</v>
      </c>
      <c r="E72" t="s">
        <v>7</v>
      </c>
      <c r="F72" t="s">
        <v>7</v>
      </c>
      <c r="G72" t="s">
        <v>7</v>
      </c>
      <c r="H72" t="s">
        <v>7</v>
      </c>
      <c r="I72" t="s">
        <v>7</v>
      </c>
    </row>
    <row r="73" spans="1:12" ht="15">
      <c r="A73">
        <v>1</v>
      </c>
      <c r="B73" s="1" t="str">
        <f>"(-"&amp;$F73&amp;$J73&amp;") · ("&amp;$G73&amp;$J73&amp;" + "&amp;$H73&amp;$K73&amp;")"</f>
        <v>(-4t) · (8t + 6u)</v>
      </c>
      <c r="C73" s="1" t="str">
        <f>"-"&amp;$G73*$F73&amp;$J73&amp;"² - "&amp;$H73*$F73&amp;$J73&amp;$K73</f>
        <v>-32t² - 24tu</v>
      </c>
      <c r="E73">
        <f ca="1">ROUND(RAND()*5+0.5,0)</f>
        <v>1</v>
      </c>
      <c r="F73">
        <f ca="1">ROUND(RAND()*5+0.5,0)</f>
        <v>4</v>
      </c>
      <c r="G73">
        <f ca="1">ROUND(RAND()*5+0.5,0)+F73</f>
        <v>8</v>
      </c>
      <c r="H73">
        <f ca="1">ROUND(RAND()*5+0.5,0)+E73</f>
        <v>6</v>
      </c>
      <c r="I73">
        <f ca="1">ROUND(RAND()*5+0.5,0)</f>
        <v>2</v>
      </c>
      <c r="J73" t="str">
        <f>CHAR($E73+115)</f>
        <v>t</v>
      </c>
      <c r="K73" t="str">
        <f>CHAR($E73+116)</f>
        <v>u</v>
      </c>
      <c r="L73" t="str">
        <f>CHAR($E73+117)</f>
        <v>v</v>
      </c>
    </row>
    <row r="74" spans="1:12" ht="15">
      <c r="A74">
        <v>2</v>
      </c>
      <c r="B74" s="1" t="str">
        <f>"(-"&amp;$F74&amp;$J74&amp;") · ("&amp;$G74&amp;$J74&amp;" - "&amp;$H74&amp;$K74&amp;")"</f>
        <v>(-3v) · (7v - 6w)</v>
      </c>
      <c r="C74" s="1" t="str">
        <f>"-"&amp;$G74*$F74&amp;$J74&amp;"² + "&amp;$H74*$F74&amp;$J74&amp;$K74</f>
        <v>-21v² + 18vw</v>
      </c>
      <c r="E74">
        <f aca="true" ca="1" t="shared" si="9" ref="E74:F76">ROUND(RAND()*5+0.5,0)</f>
        <v>3</v>
      </c>
      <c r="F74">
        <f ca="1" t="shared" si="9"/>
        <v>3</v>
      </c>
      <c r="G74">
        <f ca="1">ROUND(RAND()*5+0.5,0)+F74</f>
        <v>7</v>
      </c>
      <c r="H74">
        <f ca="1">ROUND(RAND()*5+0.5,0)+E74</f>
        <v>6</v>
      </c>
      <c r="I74">
        <f ca="1">ROUND(RAND()*5+0.5,0)+E74</f>
        <v>5</v>
      </c>
      <c r="J74" t="str">
        <f>CHAR($E74+115)</f>
        <v>v</v>
      </c>
      <c r="K74" t="str">
        <f>CHAR($E74+116)</f>
        <v>w</v>
      </c>
      <c r="L74" t="str">
        <f>CHAR($E74+117)</f>
        <v>x</v>
      </c>
    </row>
    <row r="75" spans="1:12" ht="15">
      <c r="A75">
        <v>3</v>
      </c>
      <c r="B75" s="1" t="str">
        <f>$F75&amp;$J75&amp;" · ("&amp;$G75&amp;$J75&amp;" + "&amp;$H75&amp;$K75&amp;")"</f>
        <v>1t · (4t + 4u)</v>
      </c>
      <c r="C75" s="1" t="str">
        <f>$G75*$F75&amp;$J75&amp;"² + "&amp;$H75*$F75&amp;$J75&amp;$K75</f>
        <v>4t² + 4tu</v>
      </c>
      <c r="E75">
        <f ca="1">ROUND(RAND()*5+0.5,0)</f>
        <v>1</v>
      </c>
      <c r="F75">
        <f ca="1">ROUND(RAND()*5+0.5,0)</f>
        <v>1</v>
      </c>
      <c r="G75">
        <f ca="1">ROUND(RAND()*5+0.5,0)+F75</f>
        <v>4</v>
      </c>
      <c r="H75">
        <f ca="1">ROUND(RAND()*5+0.5,0)+E75</f>
        <v>4</v>
      </c>
      <c r="I75">
        <f ca="1">ROUND(RAND()*5+0.5,0)</f>
        <v>4</v>
      </c>
      <c r="J75" t="str">
        <f>CHAR($E75+115)</f>
        <v>t</v>
      </c>
      <c r="K75" t="str">
        <f>CHAR($E75+116)</f>
        <v>u</v>
      </c>
      <c r="L75" t="str">
        <f>CHAR($E75+117)</f>
        <v>v</v>
      </c>
    </row>
    <row r="76" spans="1:12" ht="15">
      <c r="A76">
        <v>4</v>
      </c>
      <c r="B76" s="1" t="str">
        <f>"(-"&amp;$F76&amp;$J76&amp;") · ("&amp;$J76&amp;" + "&amp;$H76&amp;$K76&amp;")"</f>
        <v>(-4x) · (x + 8y)</v>
      </c>
      <c r="C76" s="1" t="str">
        <f>"-"&amp;$F76&amp;$J76&amp;"² - "&amp;$H76*$F76&amp;$J76&amp;$K76</f>
        <v>-4x² - 32xy</v>
      </c>
      <c r="E76">
        <f ca="1" t="shared" si="9"/>
        <v>5</v>
      </c>
      <c r="F76">
        <f ca="1" t="shared" si="9"/>
        <v>4</v>
      </c>
      <c r="G76">
        <f ca="1">ROUND(RAND()*5+0.5,0)+F76</f>
        <v>8</v>
      </c>
      <c r="H76">
        <f ca="1">ROUND(RAND()*5+0.5,0)+E76</f>
        <v>8</v>
      </c>
      <c r="I76">
        <f ca="1">ROUND(RAND()*5+0.5,0)+E76</f>
        <v>9</v>
      </c>
      <c r="J76" t="str">
        <f>CHAR($E76+115)</f>
        <v>x</v>
      </c>
      <c r="K76" t="str">
        <f>CHAR($E76+116)</f>
        <v>y</v>
      </c>
      <c r="L76" t="str">
        <f>CHAR($E76+117)</f>
        <v>z</v>
      </c>
    </row>
    <row r="77" spans="1:12" ht="15">
      <c r="A77">
        <v>5</v>
      </c>
      <c r="B77" s="1" t="str">
        <f>"(-"&amp;$F77&amp;$J77&amp;") · ("&amp;$G77&amp;$J77&amp;" + "&amp;$H77&amp;")"</f>
        <v>(-1x) · (6x + 9)</v>
      </c>
      <c r="C77" s="1" t="str">
        <f>"-"&amp;$G77*$F77&amp;$J77&amp;"² - "&amp;$H77*$F77&amp;$J77</f>
        <v>-6x² - 9x</v>
      </c>
      <c r="E77">
        <f ca="1">ROUND(RAND()*5+0.5,0)</f>
        <v>5</v>
      </c>
      <c r="F77">
        <f ca="1">ROUND(RAND()*5+0.5,0)</f>
        <v>1</v>
      </c>
      <c r="G77">
        <f ca="1">ROUND(RAND()*5+0.5,0)+F77</f>
        <v>6</v>
      </c>
      <c r="H77">
        <f ca="1">ROUND(RAND()*5+0.5,0)+E77</f>
        <v>9</v>
      </c>
      <c r="I77">
        <f ca="1">ROUND(RAND()*5+0.5,0)</f>
        <v>4</v>
      </c>
      <c r="J77" t="str">
        <f>CHAR($E77+115)</f>
        <v>x</v>
      </c>
      <c r="K77" t="str">
        <f>CHAR($E77+116)</f>
        <v>y</v>
      </c>
      <c r="L77" t="str">
        <f>CHAR($E77+117)</f>
        <v>z</v>
      </c>
    </row>
    <row r="78" spans="2:3" ht="15">
      <c r="B78" s="1"/>
      <c r="C78" s="1"/>
    </row>
    <row r="79" spans="1:3" ht="15">
      <c r="A79">
        <f ca="1">ROUND(RAND()*MAX(A73:A78)+0.5,0)</f>
        <v>1</v>
      </c>
      <c r="B79" s="1" t="str">
        <f>VLOOKUP($A79,$A73:$C77,2)</f>
        <v>(-4t) · (8t + 6u)</v>
      </c>
      <c r="C79" s="1" t="str">
        <f>VLOOKUP($A79,$A73:$C77,3)</f>
        <v>-32t² - 24tu</v>
      </c>
    </row>
    <row r="81" ht="15">
      <c r="B81" s="2"/>
    </row>
    <row r="82" spans="1:9" ht="12.75">
      <c r="A82">
        <v>9</v>
      </c>
      <c r="B82" t="s">
        <v>5</v>
      </c>
      <c r="C82" t="s">
        <v>6</v>
      </c>
      <c r="E82" t="s">
        <v>7</v>
      </c>
      <c r="F82" t="s">
        <v>7</v>
      </c>
      <c r="G82" t="s">
        <v>7</v>
      </c>
      <c r="H82" t="s">
        <v>7</v>
      </c>
      <c r="I82" t="s">
        <v>7</v>
      </c>
    </row>
    <row r="83" spans="1:12" ht="15">
      <c r="A83">
        <v>1</v>
      </c>
      <c r="B83" s="1" t="str">
        <f>K83&amp;" + (-"&amp;$F83&amp;") · ("&amp;$G83&amp;$J83&amp;" + "&amp;$H83&amp;$K83&amp;")"</f>
        <v>x + (-1) · (2w + 9x)</v>
      </c>
      <c r="C83" s="1" t="str">
        <f>"-"&amp;$G83*$F83&amp;$J83&amp;" - "&amp;$H83*$F83-1&amp;$K83</f>
        <v>-2w - 8x</v>
      </c>
      <c r="E83">
        <f ca="1">ROUND(RAND()*5+0.5,0)</f>
        <v>4</v>
      </c>
      <c r="F83">
        <f ca="1">ROUND(RAND()*5+0.5,0)</f>
        <v>1</v>
      </c>
      <c r="G83">
        <f ca="1">ROUND(RAND()*5+0.5,0)+F83</f>
        <v>2</v>
      </c>
      <c r="H83">
        <f ca="1">ROUND(RAND()*5+0.5,0)+E83</f>
        <v>9</v>
      </c>
      <c r="I83">
        <f ca="1">ROUND(RAND()*5+0.5,0)</f>
        <v>2</v>
      </c>
      <c r="J83" t="str">
        <f>CHAR($E83+115)</f>
        <v>w</v>
      </c>
      <c r="K83" t="str">
        <f>CHAR($E83+116)</f>
        <v>x</v>
      </c>
      <c r="L83" t="str">
        <f>CHAR($E83+117)</f>
        <v>y</v>
      </c>
    </row>
    <row r="84" spans="1:12" ht="15">
      <c r="A84">
        <v>2</v>
      </c>
      <c r="B84" s="1" t="str">
        <f>$E84&amp;$K84&amp;" + (-"&amp;$F84&amp;") · ("&amp;$G84&amp;$J84&amp;" + "&amp;$H84&amp;$K84&amp;")"</f>
        <v>3w + (-4) · (8v + 7w)</v>
      </c>
      <c r="C84" s="1" t="str">
        <f>"-"&amp;$G84*$F84&amp;$J84&amp;" - "&amp;$H84*$F84-$E84&amp;$K84</f>
        <v>-32v - 25w</v>
      </c>
      <c r="E84">
        <f aca="true" ca="1" t="shared" si="10" ref="E84:F86">ROUND(RAND()*5+0.5,0)</f>
        <v>3</v>
      </c>
      <c r="F84">
        <f ca="1" t="shared" si="10"/>
        <v>4</v>
      </c>
      <c r="G84">
        <f ca="1">ROUND(RAND()*5+0.5,0)+F84</f>
        <v>8</v>
      </c>
      <c r="H84">
        <f ca="1">ROUND(RAND()*5+0.5,0)+E84</f>
        <v>7</v>
      </c>
      <c r="I84">
        <f ca="1">ROUND(RAND()*5+0.5,0)+E84</f>
        <v>8</v>
      </c>
      <c r="J84" t="str">
        <f>CHAR($E84+115)</f>
        <v>v</v>
      </c>
      <c r="K84" t="str">
        <f>CHAR($E84+116)</f>
        <v>w</v>
      </c>
      <c r="L84" t="str">
        <f>CHAR($E84+117)</f>
        <v>x</v>
      </c>
    </row>
    <row r="85" spans="1:12" ht="15">
      <c r="A85">
        <v>3</v>
      </c>
      <c r="B85" s="1" t="str">
        <f>J85&amp;" + (-"&amp;$F85&amp;") · ("&amp;$G85&amp;$J85&amp;" + "&amp;$H85&amp;$K85&amp;")"</f>
        <v>x + (-1) · (2x + 8y)</v>
      </c>
      <c r="C85" s="1" t="str">
        <f>"-"&amp;$G85*$F85-1&amp;$J85&amp;" - "&amp;$H85*$F85&amp;$K85</f>
        <v>-1x - 8y</v>
      </c>
      <c r="E85">
        <f ca="1">ROUND(RAND()*5+0.5,0)</f>
        <v>5</v>
      </c>
      <c r="F85">
        <f ca="1">ROUND(RAND()*5+0.5,0)</f>
        <v>1</v>
      </c>
      <c r="G85">
        <f ca="1">ROUND(RAND()*5+0.5,0)+F85</f>
        <v>2</v>
      </c>
      <c r="H85">
        <f ca="1">ROUND(RAND()*5+0.5,0)+E85</f>
        <v>8</v>
      </c>
      <c r="I85">
        <f ca="1">ROUND(RAND()*5+0.5,0)</f>
        <v>3</v>
      </c>
      <c r="J85" t="str">
        <f>CHAR($E85+115)</f>
        <v>x</v>
      </c>
      <c r="K85" t="str">
        <f>CHAR($E85+116)</f>
        <v>y</v>
      </c>
      <c r="L85" t="str">
        <f>CHAR($E85+117)</f>
        <v>z</v>
      </c>
    </row>
    <row r="86" spans="1:12" ht="15">
      <c r="A86">
        <v>4</v>
      </c>
      <c r="B86" s="1" t="str">
        <f>$E86&amp;$K86&amp;" + (-"&amp;$F86&amp;") · ("&amp;$G86&amp;$J86&amp;" - "&amp;$H86&amp;$K86&amp;")"</f>
        <v>2v + (-5) · (10u - 5v)</v>
      </c>
      <c r="C86" s="1" t="str">
        <f>"-"&amp;$G86*$F86&amp;$J86&amp;" + "&amp;$H86*$F86+$E86&amp;$K86</f>
        <v>-50u + 27v</v>
      </c>
      <c r="E86">
        <f ca="1" t="shared" si="10"/>
        <v>2</v>
      </c>
      <c r="F86">
        <f ca="1" t="shared" si="10"/>
        <v>5</v>
      </c>
      <c r="G86">
        <f ca="1">ROUND(RAND()*5+0.5,0)+F86</f>
        <v>10</v>
      </c>
      <c r="H86">
        <f ca="1">ROUND(RAND()*5+0.5,0)+E86</f>
        <v>5</v>
      </c>
      <c r="I86">
        <f ca="1">ROUND(RAND()*5+0.5,0)+E86</f>
        <v>4</v>
      </c>
      <c r="J86" t="str">
        <f>CHAR($E86+115)</f>
        <v>u</v>
      </c>
      <c r="K86" t="str">
        <f>CHAR($E86+116)</f>
        <v>v</v>
      </c>
      <c r="L86" t="str">
        <f>CHAR($E86+117)</f>
        <v>w</v>
      </c>
    </row>
    <row r="87" spans="1:12" ht="15">
      <c r="A87">
        <v>5</v>
      </c>
      <c r="B87" s="1" t="str">
        <f>"-"&amp;$E87&amp;$K87&amp;" + (-"&amp;$F87&amp;") · ("&amp;$G87&amp;$J87&amp;" + "&amp;$H87&amp;$K87&amp;")"</f>
        <v>-1u + (-1) · (5t + 5u)</v>
      </c>
      <c r="C87" s="1" t="str">
        <f>"-"&amp;$G87*$F87&amp;$J87&amp;" - "&amp;$H87*$F87+$E87&amp;$K87</f>
        <v>-5t - 6u</v>
      </c>
      <c r="E87">
        <f ca="1">ROUND(RAND()*5+0.5,0)</f>
        <v>1</v>
      </c>
      <c r="F87">
        <f ca="1">ROUND(RAND()*5+0.5,0)</f>
        <v>1</v>
      </c>
      <c r="G87">
        <f ca="1">ROUND(RAND()*5+0.5,0)+F87</f>
        <v>5</v>
      </c>
      <c r="H87">
        <f ca="1">ROUND(RAND()*5+0.5,0)+E87</f>
        <v>5</v>
      </c>
      <c r="I87">
        <f ca="1">ROUND(RAND()*5+0.5,0)</f>
        <v>5</v>
      </c>
      <c r="J87" t="str">
        <f>CHAR($E87+115)</f>
        <v>t</v>
      </c>
      <c r="K87" t="str">
        <f>CHAR($E87+116)</f>
        <v>u</v>
      </c>
      <c r="L87" t="str">
        <f>CHAR($E87+117)</f>
        <v>v</v>
      </c>
    </row>
    <row r="88" spans="2:3" ht="15">
      <c r="B88" s="1"/>
      <c r="C88" s="1"/>
    </row>
    <row r="89" spans="1:3" ht="15">
      <c r="A89">
        <f ca="1">ROUND(RAND()*MAX(A83:A88)+0.5,0)</f>
        <v>3</v>
      </c>
      <c r="B89" s="1" t="str">
        <f>VLOOKUP($A89,$A83:$C87,2)</f>
        <v>x + (-1) · (2x + 8y)</v>
      </c>
      <c r="C89" s="1" t="str">
        <f>VLOOKUP($A89,$A83:$C87,3)</f>
        <v>-1x - 8y</v>
      </c>
    </row>
    <row r="91" ht="15">
      <c r="B91" s="2"/>
    </row>
    <row r="92" spans="1:9" ht="12.75">
      <c r="A92">
        <v>10</v>
      </c>
      <c r="B92" t="s">
        <v>5</v>
      </c>
      <c r="C92" t="s">
        <v>6</v>
      </c>
      <c r="E92" t="s">
        <v>7</v>
      </c>
      <c r="F92" t="s">
        <v>7</v>
      </c>
      <c r="G92" t="s">
        <v>7</v>
      </c>
      <c r="H92" t="s">
        <v>7</v>
      </c>
      <c r="I92" t="s">
        <v>7</v>
      </c>
    </row>
    <row r="93" spans="1:12" ht="15">
      <c r="A93">
        <v>1</v>
      </c>
      <c r="B93" s="1" t="str">
        <f>"("&amp;$G93*E93&amp;$J93&amp;$K93&amp;" + "&amp;$H93*E93&amp;$K93&amp;") :"&amp;E93&amp;$K93</f>
        <v>(30xy + 45y) :5y</v>
      </c>
      <c r="C93" s="1" t="str">
        <f>$G93&amp;$J93&amp;" + "&amp;$H93</f>
        <v>6x + 9</v>
      </c>
      <c r="E93">
        <f ca="1">ROUND(RAND()*5+1.5,0)</f>
        <v>5</v>
      </c>
      <c r="F93">
        <f ca="1">ROUND(RAND()*5+0.5,0)</f>
        <v>5</v>
      </c>
      <c r="G93">
        <f ca="1">ROUND(RAND()*5+0.5,0)+F93</f>
        <v>6</v>
      </c>
      <c r="H93">
        <f ca="1">ROUND(RAND()*5+0.5,0)+E93</f>
        <v>9</v>
      </c>
      <c r="I93">
        <f ca="1">ROUND(RAND()*5+0.5,0)</f>
        <v>1</v>
      </c>
      <c r="J93" t="str">
        <f>CHAR($E93+115)</f>
        <v>x</v>
      </c>
      <c r="K93" t="str">
        <f>CHAR($E93+116)</f>
        <v>y</v>
      </c>
      <c r="L93" t="str">
        <f>CHAR($E93+117)</f>
        <v>z</v>
      </c>
    </row>
    <row r="94" spans="1:12" ht="15">
      <c r="A94">
        <v>2</v>
      </c>
      <c r="B94" s="1" t="str">
        <f>"("&amp;$G94*E94&amp;$J94&amp;$K94&amp;" + "&amp;$H94*E94&amp;$K94&amp;") :"&amp;E94</f>
        <v>(21vw + 21w) :3</v>
      </c>
      <c r="C94" s="1" t="str">
        <f>$G94&amp;$J94&amp;$K94&amp;" + "&amp;$H94&amp;$K94</f>
        <v>7vw + 7w</v>
      </c>
      <c r="E94">
        <f ca="1">ROUND(RAND()*5+1.5,0)</f>
        <v>3</v>
      </c>
      <c r="F94">
        <f ca="1">ROUND(RAND()*5+0.5,0)</f>
        <v>5</v>
      </c>
      <c r="G94">
        <f ca="1">ROUND(RAND()*5+0.5,0)+F94</f>
        <v>7</v>
      </c>
      <c r="H94">
        <f ca="1">ROUND(RAND()*5+0.5,0)+E94</f>
        <v>7</v>
      </c>
      <c r="I94">
        <f ca="1">ROUND(RAND()*5+0.5,0)+E94</f>
        <v>5</v>
      </c>
      <c r="J94" t="str">
        <f>CHAR($E94+115)</f>
        <v>v</v>
      </c>
      <c r="K94" t="str">
        <f>CHAR($E94+116)</f>
        <v>w</v>
      </c>
      <c r="L94" t="str">
        <f>CHAR($E94+117)</f>
        <v>x</v>
      </c>
    </row>
    <row r="95" spans="1:12" ht="15">
      <c r="A95">
        <v>3</v>
      </c>
      <c r="B95" s="1" t="str">
        <f>"("&amp;$G95*E95&amp;$J95&amp;$K95&amp;" - "&amp;$H95*E95&amp;$K95&amp;") :"&amp;E95&amp;$K95</f>
        <v>(48yz - 48z) :6z</v>
      </c>
      <c r="C95" s="1" t="str">
        <f>$G95&amp;$J95&amp;" - "&amp;$H95</f>
        <v>8y - 8</v>
      </c>
      <c r="E95">
        <f ca="1">ROUND(RAND()*5+1.5,0)</f>
        <v>6</v>
      </c>
      <c r="F95">
        <f ca="1">ROUND(RAND()*5+0.5,0)</f>
        <v>4</v>
      </c>
      <c r="G95">
        <f ca="1">ROUND(RAND()*5+0.5,0)+F95</f>
        <v>8</v>
      </c>
      <c r="H95">
        <f ca="1">ROUND(RAND()*5+0.5,0)+E95</f>
        <v>8</v>
      </c>
      <c r="I95">
        <f ca="1">ROUND(RAND()*5+0.5,0)</f>
        <v>2</v>
      </c>
      <c r="J95" t="str">
        <f>CHAR($E95+115)</f>
        <v>y</v>
      </c>
      <c r="K95" t="str">
        <f>CHAR($E95+116)</f>
        <v>z</v>
      </c>
      <c r="L95" t="str">
        <f>CHAR($E95+117)</f>
        <v>{</v>
      </c>
    </row>
    <row r="96" spans="1:12" ht="15">
      <c r="A96">
        <v>4</v>
      </c>
      <c r="B96" s="1" t="str">
        <f>"("&amp;$G96*E96&amp;$J96&amp;$K96&amp;" - "&amp;$H96*E96&amp;$K96&amp;") :"&amp;E96</f>
        <v>(10uv - 8v) :2</v>
      </c>
      <c r="C96" s="1" t="str">
        <f>$G96&amp;$J96&amp;$K96&amp;" - "&amp;$H96&amp;$K96</f>
        <v>5uv - 4v</v>
      </c>
      <c r="E96">
        <f ca="1">ROUND(RAND()*5+1.5,0)</f>
        <v>2</v>
      </c>
      <c r="F96">
        <f ca="1">ROUND(RAND()*5+0.5,0)</f>
        <v>4</v>
      </c>
      <c r="G96">
        <f ca="1">ROUND(RAND()*5+0.5,0)+F96</f>
        <v>5</v>
      </c>
      <c r="H96">
        <f ca="1">ROUND(RAND()*5+0.5,0)+E96</f>
        <v>4</v>
      </c>
      <c r="I96">
        <f ca="1">ROUND(RAND()*5+0.5,0)+E96</f>
        <v>7</v>
      </c>
      <c r="J96" t="str">
        <f>CHAR($E96+115)</f>
        <v>u</v>
      </c>
      <c r="K96" t="str">
        <f>CHAR($E96+116)</f>
        <v>v</v>
      </c>
      <c r="L96" t="str">
        <f>CHAR($E96+117)</f>
        <v>w</v>
      </c>
    </row>
    <row r="97" spans="1:12" ht="15">
      <c r="A97">
        <v>5</v>
      </c>
      <c r="B97" s="1" t="str">
        <f>"("&amp;$G97*E97&amp;$J97&amp;$K97&amp;" + "&amp;$H97*E97&amp;$K97&amp;") :"&amp;E97&amp;$K97</f>
        <v>(8wx + 32x) :4x</v>
      </c>
      <c r="C97" s="1" t="str">
        <f>$G97&amp;$J97&amp;" + "&amp;$H97</f>
        <v>2w + 8</v>
      </c>
      <c r="E97">
        <f ca="1">ROUND(RAND()*5+1.5,0)</f>
        <v>4</v>
      </c>
      <c r="F97">
        <f ca="1">ROUND(RAND()*5+0.5,0)</f>
        <v>1</v>
      </c>
      <c r="G97">
        <f ca="1">ROUND(RAND()*5+0.5,0)+F97</f>
        <v>2</v>
      </c>
      <c r="H97">
        <f ca="1">ROUND(RAND()*5+0.5,0)+E97</f>
        <v>8</v>
      </c>
      <c r="I97">
        <f ca="1">ROUND(RAND()*5+0.5,0)</f>
        <v>1</v>
      </c>
      <c r="J97" t="str">
        <f>CHAR($E97+115)</f>
        <v>w</v>
      </c>
      <c r="K97" t="str">
        <f>CHAR($E97+116)</f>
        <v>x</v>
      </c>
      <c r="L97" t="str">
        <f>CHAR($E97+117)</f>
        <v>y</v>
      </c>
    </row>
    <row r="98" spans="2:3" ht="15">
      <c r="B98" s="1"/>
      <c r="C98" s="1"/>
    </row>
    <row r="99" spans="1:3" ht="15">
      <c r="A99">
        <f ca="1">ROUND(RAND()*MAX(A93:A98)+0.5,0)</f>
        <v>5</v>
      </c>
      <c r="B99" s="1" t="str">
        <f>VLOOKUP($A99,$A93:$C97,2)</f>
        <v>(8wx + 32x) :4x</v>
      </c>
      <c r="C99" s="1" t="str">
        <f>VLOOKUP($A99,$A93:$C97,3)</f>
        <v>2w + 8</v>
      </c>
    </row>
    <row r="101" ht="15">
      <c r="B101" s="2"/>
    </row>
    <row r="102" spans="1:9" ht="12.75">
      <c r="A102">
        <v>11</v>
      </c>
      <c r="B102" t="s">
        <v>5</v>
      </c>
      <c r="C102" t="s">
        <v>6</v>
      </c>
      <c r="E102" t="s">
        <v>7</v>
      </c>
      <c r="F102" t="s">
        <v>7</v>
      </c>
      <c r="G102" t="s">
        <v>7</v>
      </c>
      <c r="H102" t="s">
        <v>7</v>
      </c>
      <c r="I102" t="s">
        <v>7</v>
      </c>
    </row>
    <row r="103" spans="1:12" ht="15">
      <c r="A103">
        <v>1</v>
      </c>
      <c r="B103" s="1" t="str">
        <f>"("&amp;K103&amp;" + "&amp;$F103&amp;") · ("&amp;$G103&amp;" + "&amp;$H103&amp;$K103&amp;")"</f>
        <v>(x + 1) · (3 + 5x)</v>
      </c>
      <c r="C103" s="1" t="str">
        <f>H103&amp;K103&amp;"² + "&amp;H103*F103+G103&amp;K103&amp;"+ "&amp;G103*F103</f>
        <v>5x² + 8x+ 3</v>
      </c>
      <c r="E103">
        <f ca="1">ROUND(RAND()*5+0.5,0)</f>
        <v>4</v>
      </c>
      <c r="F103">
        <f ca="1">ROUND(RAND()*5+0.5,0)</f>
        <v>1</v>
      </c>
      <c r="G103">
        <f ca="1">ROUND(RAND()*5+0.5,0)+F103</f>
        <v>3</v>
      </c>
      <c r="H103">
        <f ca="1">ROUND(RAND()*5+0.5,0)+E103</f>
        <v>5</v>
      </c>
      <c r="I103">
        <f ca="1">ROUND(RAND()*5+0.5,0)</f>
        <v>4</v>
      </c>
      <c r="J103" t="str">
        <f>CHAR($E103+115)</f>
        <v>w</v>
      </c>
      <c r="K103" t="str">
        <f>CHAR($E103+116)</f>
        <v>x</v>
      </c>
      <c r="L103" t="str">
        <f>CHAR($E103+117)</f>
        <v>y</v>
      </c>
    </row>
    <row r="104" spans="1:12" ht="15">
      <c r="A104">
        <v>2</v>
      </c>
      <c r="B104" s="1" t="str">
        <f>"("&amp;K104&amp;" + "&amp;$F104&amp;") · ("&amp;$G104&amp;" + "&amp;$H104&amp;$K104&amp;")"</f>
        <v>(w + 5) · (6 + 5w)</v>
      </c>
      <c r="C104" s="1" t="str">
        <f>H104&amp;K104&amp;"² + "&amp;H104*F104+G104&amp;K104&amp;"+ "&amp;G104*F104</f>
        <v>5w² + 31w+ 30</v>
      </c>
      <c r="E104">
        <f aca="true" ca="1" t="shared" si="11" ref="E104:F106">ROUND(RAND()*5+0.5,0)</f>
        <v>3</v>
      </c>
      <c r="F104">
        <f ca="1" t="shared" si="11"/>
        <v>5</v>
      </c>
      <c r="G104">
        <f ca="1">ROUND(RAND()*5+0.5,0)+F104</f>
        <v>6</v>
      </c>
      <c r="H104">
        <f ca="1">ROUND(RAND()*5+0.5,0)+E104</f>
        <v>5</v>
      </c>
      <c r="I104">
        <f ca="1">ROUND(RAND()*5+0.5,0)+E104</f>
        <v>7</v>
      </c>
      <c r="J104" t="str">
        <f>CHAR($E104+115)</f>
        <v>v</v>
      </c>
      <c r="K104" t="str">
        <f>CHAR($E104+116)</f>
        <v>w</v>
      </c>
      <c r="L104" t="str">
        <f>CHAR($E104+117)</f>
        <v>x</v>
      </c>
    </row>
    <row r="105" spans="1:12" ht="15">
      <c r="A105">
        <v>3</v>
      </c>
      <c r="B105" s="1" t="str">
        <f>"("&amp;K105&amp;" + "&amp;$F105&amp;") · ("&amp;$G105&amp;" + "&amp;$H105&amp;$K105&amp;")"</f>
        <v>(v + 3) · (5 + 4v)</v>
      </c>
      <c r="C105" s="1" t="str">
        <f>H105&amp;K105&amp;"² + "&amp;H105*F105+G105&amp;K105&amp;"+ "&amp;G105*F105</f>
        <v>4v² + 17v+ 15</v>
      </c>
      <c r="E105">
        <f ca="1">ROUND(RAND()*5+0.5,0)</f>
        <v>2</v>
      </c>
      <c r="F105">
        <f ca="1">ROUND(RAND()*5+0.5,0)</f>
        <v>3</v>
      </c>
      <c r="G105">
        <f ca="1">ROUND(RAND()*5+0.5,0)+F105</f>
        <v>5</v>
      </c>
      <c r="H105">
        <f ca="1">ROUND(RAND()*5+0.5,0)+E105</f>
        <v>4</v>
      </c>
      <c r="I105">
        <f ca="1">ROUND(RAND()*5+0.5,0)</f>
        <v>3</v>
      </c>
      <c r="J105" t="str">
        <f>CHAR($E105+115)</f>
        <v>u</v>
      </c>
      <c r="K105" t="str">
        <f>CHAR($E105+116)</f>
        <v>v</v>
      </c>
      <c r="L105" t="str">
        <f>CHAR($E105+117)</f>
        <v>w</v>
      </c>
    </row>
    <row r="106" spans="1:12" ht="15">
      <c r="A106">
        <v>4</v>
      </c>
      <c r="B106" s="1" t="str">
        <f>"("&amp;K106&amp;" + "&amp;$F106&amp;") · ("&amp;$G106&amp;" + "&amp;$H106&amp;$K106&amp;")"</f>
        <v>(v + 2) · (4 + 4v)</v>
      </c>
      <c r="C106" s="1" t="str">
        <f>H106&amp;K106&amp;"² + "&amp;H106*F106+G106&amp;K106&amp;"+ "&amp;G106*F106</f>
        <v>4v² + 12v+ 8</v>
      </c>
      <c r="E106">
        <f ca="1" t="shared" si="11"/>
        <v>2</v>
      </c>
      <c r="F106">
        <f ca="1" t="shared" si="11"/>
        <v>2</v>
      </c>
      <c r="G106">
        <f ca="1">ROUND(RAND()*5+0.5,0)+F106</f>
        <v>4</v>
      </c>
      <c r="H106">
        <f ca="1">ROUND(RAND()*5+0.5,0)+E106</f>
        <v>4</v>
      </c>
      <c r="I106">
        <f ca="1">ROUND(RAND()*5+0.5,0)+E106</f>
        <v>7</v>
      </c>
      <c r="J106" t="str">
        <f>CHAR($E106+115)</f>
        <v>u</v>
      </c>
      <c r="K106" t="str">
        <f>CHAR($E106+116)</f>
        <v>v</v>
      </c>
      <c r="L106" t="str">
        <f>CHAR($E106+117)</f>
        <v>w</v>
      </c>
    </row>
    <row r="107" spans="1:12" ht="15">
      <c r="A107">
        <v>5</v>
      </c>
      <c r="B107" s="1" t="str">
        <f>"("&amp;K107&amp;" + "&amp;$F107&amp;") · ("&amp;$G107&amp;" + "&amp;$H107&amp;$K107&amp;")"</f>
        <v>(x + 2) · (6 + 7x)</v>
      </c>
      <c r="C107" s="1" t="str">
        <f>H107&amp;K107&amp;"² + "&amp;H107*F107+G107&amp;K107&amp;"+ "&amp;G107*F107</f>
        <v>7x² + 20x+ 12</v>
      </c>
      <c r="E107">
        <f ca="1">ROUND(RAND()*5+0.5,0)</f>
        <v>4</v>
      </c>
      <c r="F107">
        <f ca="1">ROUND(RAND()*5+0.5,0)</f>
        <v>2</v>
      </c>
      <c r="G107">
        <f ca="1">ROUND(RAND()*5+0.5,0)+F107</f>
        <v>6</v>
      </c>
      <c r="H107">
        <f ca="1">ROUND(RAND()*5+0.5,0)+E107</f>
        <v>7</v>
      </c>
      <c r="I107">
        <f ca="1">ROUND(RAND()*5+0.5,0)</f>
        <v>4</v>
      </c>
      <c r="J107" t="str">
        <f>CHAR($E107+115)</f>
        <v>w</v>
      </c>
      <c r="K107" t="str">
        <f>CHAR($E107+116)</f>
        <v>x</v>
      </c>
      <c r="L107" t="str">
        <f>CHAR($E107+117)</f>
        <v>y</v>
      </c>
    </row>
    <row r="108" spans="2:3" ht="15">
      <c r="B108" s="1"/>
      <c r="C108" s="1"/>
    </row>
    <row r="109" spans="1:3" ht="15">
      <c r="A109">
        <f ca="1">ROUND(RAND()*MAX(A103:A108)+0.5,0)</f>
        <v>2</v>
      </c>
      <c r="B109" s="1" t="str">
        <f>VLOOKUP($A109,$A103:$C107,2)</f>
        <v>(w + 5) · (6 + 5w)</v>
      </c>
      <c r="C109" s="1" t="str">
        <f>VLOOKUP($A109,$A103:$C107,3)</f>
        <v>5w² + 31w+ 30</v>
      </c>
    </row>
    <row r="112" spans="1:9" ht="12.75">
      <c r="A112">
        <v>12</v>
      </c>
      <c r="B112" t="s">
        <v>5</v>
      </c>
      <c r="C112" t="s">
        <v>6</v>
      </c>
      <c r="E112" t="s">
        <v>7</v>
      </c>
      <c r="F112" t="s">
        <v>7</v>
      </c>
      <c r="G112" t="s">
        <v>7</v>
      </c>
      <c r="H112" t="s">
        <v>7</v>
      </c>
      <c r="I112" t="s">
        <v>7</v>
      </c>
    </row>
    <row r="113" spans="1:12" ht="15">
      <c r="A113">
        <v>1</v>
      </c>
      <c r="B113" s="1" t="str">
        <f>"("&amp;K113&amp;" - "&amp;$F113&amp;") · ("&amp;$H113&amp;$K113&amp;" - "&amp;$G113&amp;")"</f>
        <v>(v - 4) · (1v - 9)</v>
      </c>
      <c r="C113" s="1" t="str">
        <f>H113&amp;K113&amp;"² - "&amp;H113*F113+G113&amp;K113&amp;" + "&amp;G113*F113</f>
        <v>1v² - 13v + 36</v>
      </c>
      <c r="E113">
        <f aca="true" ca="1" t="shared" si="12" ref="E113:F117">ROUND(RAND()*5+0.5,0)</f>
        <v>2</v>
      </c>
      <c r="F113">
        <f ca="1" t="shared" si="12"/>
        <v>4</v>
      </c>
      <c r="G113">
        <f ca="1">ROUND(RAND()*5+0.5,0)+F113</f>
        <v>9</v>
      </c>
      <c r="H113">
        <f ca="1">ROUND(RAND()*5+0.5,0)</f>
        <v>1</v>
      </c>
      <c r="I113">
        <f ca="1">ROUND(RAND()*5+0.5,0)</f>
        <v>3</v>
      </c>
      <c r="J113" t="str">
        <f>CHAR($E113+115)</f>
        <v>u</v>
      </c>
      <c r="K113" t="str">
        <f>CHAR($E113+116)</f>
        <v>v</v>
      </c>
      <c r="L113" t="str">
        <f>CHAR($E113+117)</f>
        <v>w</v>
      </c>
    </row>
    <row r="114" spans="1:12" ht="15">
      <c r="A114">
        <v>2</v>
      </c>
      <c r="B114" s="1" t="str">
        <f>"("&amp;K114&amp;" - "&amp;$F114&amp;") · ("&amp;$H114&amp;$K114&amp;" - "&amp;$G114&amp;")"</f>
        <v>(v - 3) · (3v - 7)</v>
      </c>
      <c r="C114" s="1" t="str">
        <f>H114&amp;K114&amp;"² - "&amp;H114*F114+G114&amp;K114&amp;" + "&amp;G114*F114</f>
        <v>3v² - 16v + 21</v>
      </c>
      <c r="E114">
        <f ca="1" t="shared" si="12"/>
        <v>2</v>
      </c>
      <c r="F114">
        <f ca="1" t="shared" si="12"/>
        <v>3</v>
      </c>
      <c r="G114">
        <f ca="1">ROUND(RAND()*5+0.5,0)+F114</f>
        <v>7</v>
      </c>
      <c r="H114">
        <f ca="1">ROUND(RAND()*5+0.5,0)</f>
        <v>3</v>
      </c>
      <c r="I114">
        <f ca="1">ROUND(RAND()*5+0.5,0)+E114</f>
        <v>5</v>
      </c>
      <c r="J114" t="str">
        <f>CHAR($E114+115)</f>
        <v>u</v>
      </c>
      <c r="K114" t="str">
        <f>CHAR($E114+116)</f>
        <v>v</v>
      </c>
      <c r="L114" t="str">
        <f>CHAR($E114+117)</f>
        <v>w</v>
      </c>
    </row>
    <row r="115" spans="1:12" ht="15">
      <c r="A115">
        <v>3</v>
      </c>
      <c r="B115" s="1" t="str">
        <f>"("&amp;K115&amp;" - "&amp;$F115&amp;") · ("&amp;$H115&amp;$K115&amp;" - "&amp;$G115&amp;")"</f>
        <v>(x - 3) · (5x - 5)</v>
      </c>
      <c r="C115" s="1" t="str">
        <f>H115&amp;K115&amp;"² - "&amp;H115*F115+G115&amp;K115&amp;" + "&amp;G115*F115</f>
        <v>5x² - 20x + 15</v>
      </c>
      <c r="E115">
        <f ca="1" t="shared" si="12"/>
        <v>4</v>
      </c>
      <c r="F115">
        <f ca="1" t="shared" si="12"/>
        <v>3</v>
      </c>
      <c r="G115">
        <f ca="1">ROUND(RAND()*5+0.5,0)+F115</f>
        <v>5</v>
      </c>
      <c r="H115">
        <f ca="1">ROUND(RAND()*5+0.5,0)</f>
        <v>5</v>
      </c>
      <c r="I115">
        <f ca="1">ROUND(RAND()*5+0.5,0)</f>
        <v>4</v>
      </c>
      <c r="J115" t="str">
        <f>CHAR($E115+115)</f>
        <v>w</v>
      </c>
      <c r="K115" t="str">
        <f>CHAR($E115+116)</f>
        <v>x</v>
      </c>
      <c r="L115" t="str">
        <f>CHAR($E115+117)</f>
        <v>y</v>
      </c>
    </row>
    <row r="116" spans="1:12" ht="15">
      <c r="A116">
        <v>4</v>
      </c>
      <c r="B116" s="1" t="str">
        <f>"("&amp;K116&amp;" - "&amp;$F116&amp;") · ("&amp;$H116&amp;$K116&amp;" - "&amp;$G116&amp;")"</f>
        <v>(x - 1) · (4x - 4)</v>
      </c>
      <c r="C116" s="1" t="str">
        <f>H116&amp;K116&amp;"² - "&amp;H116*F116+G116&amp;K116&amp;" + "&amp;G116*F116</f>
        <v>4x² - 8x + 4</v>
      </c>
      <c r="E116">
        <f ca="1" t="shared" si="12"/>
        <v>4</v>
      </c>
      <c r="F116">
        <f ca="1" t="shared" si="12"/>
        <v>1</v>
      </c>
      <c r="G116">
        <f ca="1">ROUND(RAND()*5+0.5,0)+F116</f>
        <v>4</v>
      </c>
      <c r="H116">
        <f ca="1">ROUND(RAND()*5+0.5,0)</f>
        <v>4</v>
      </c>
      <c r="I116">
        <f ca="1">ROUND(RAND()*5+0.5,0)+E116</f>
        <v>8</v>
      </c>
      <c r="J116" t="str">
        <f>CHAR($E116+115)</f>
        <v>w</v>
      </c>
      <c r="K116" t="str">
        <f>CHAR($E116+116)</f>
        <v>x</v>
      </c>
      <c r="L116" t="str">
        <f>CHAR($E116+117)</f>
        <v>y</v>
      </c>
    </row>
    <row r="117" spans="1:12" ht="15">
      <c r="A117">
        <v>5</v>
      </c>
      <c r="B117" s="1" t="str">
        <f>"("&amp;K117&amp;" - "&amp;$F117&amp;") · ("&amp;$H117&amp;$K117&amp;" - "&amp;$G117&amp;")"</f>
        <v>(y - 5) · (5y - 10)</v>
      </c>
      <c r="C117" s="1" t="str">
        <f>H117&amp;K117&amp;"² - "&amp;H117*F117+G117&amp;K117&amp;" + "&amp;G117*F117</f>
        <v>5y² - 35y + 50</v>
      </c>
      <c r="E117">
        <f ca="1" t="shared" si="12"/>
        <v>5</v>
      </c>
      <c r="F117">
        <f ca="1" t="shared" si="12"/>
        <v>5</v>
      </c>
      <c r="G117">
        <f ca="1">ROUND(RAND()*5+0.5,0)+F117</f>
        <v>10</v>
      </c>
      <c r="H117">
        <f ca="1">ROUND(RAND()*5+0.5,0)</f>
        <v>5</v>
      </c>
      <c r="I117">
        <f ca="1">ROUND(RAND()*5+0.5,0)</f>
        <v>2</v>
      </c>
      <c r="J117" t="str">
        <f>CHAR($E117+115)</f>
        <v>x</v>
      </c>
      <c r="K117" t="str">
        <f>CHAR($E117+116)</f>
        <v>y</v>
      </c>
      <c r="L117" t="str">
        <f>CHAR($E117+117)</f>
        <v>z</v>
      </c>
    </row>
    <row r="118" spans="2:3" ht="15">
      <c r="B118" s="1"/>
      <c r="C118" s="1"/>
    </row>
    <row r="119" spans="1:3" ht="15">
      <c r="A119">
        <f ca="1">ROUND(RAND()*MAX(A113:A118)+0.5,0)</f>
        <v>1</v>
      </c>
      <c r="B119" s="1" t="str">
        <f>VLOOKUP($A119,$A113:$C117,2)</f>
        <v>(v - 4) · (1v - 9)</v>
      </c>
      <c r="C119" s="1" t="str">
        <f>VLOOKUP($A119,$A113:$C117,3)</f>
        <v>1v² - 13v + 36</v>
      </c>
    </row>
    <row r="122" spans="1:9" ht="12.75">
      <c r="A122">
        <v>13</v>
      </c>
      <c r="B122" t="s">
        <v>5</v>
      </c>
      <c r="C122" t="s">
        <v>6</v>
      </c>
      <c r="E122" t="s">
        <v>7</v>
      </c>
      <c r="F122" t="s">
        <v>7</v>
      </c>
      <c r="G122" t="s">
        <v>7</v>
      </c>
      <c r="H122" t="s">
        <v>7</v>
      </c>
      <c r="I122" t="s">
        <v>7</v>
      </c>
    </row>
    <row r="123" spans="1:12" ht="15">
      <c r="A123">
        <v>1</v>
      </c>
      <c r="B123" s="1" t="str">
        <f>"("&amp;K123&amp;" - "&amp;$F123&amp;")²"</f>
        <v>(v - 1)²</v>
      </c>
      <c r="C123" s="1" t="str">
        <f>K123&amp;"² - "&amp;2*F123&amp;K123&amp;" + "&amp;F123*F123</f>
        <v>v² - 2v + 1</v>
      </c>
      <c r="E123">
        <f aca="true" ca="1" t="shared" si="13" ref="E123:F127">ROUND(RAND()*5+0.5,0)</f>
        <v>3</v>
      </c>
      <c r="F123">
        <f ca="1" t="shared" si="13"/>
        <v>1</v>
      </c>
      <c r="G123">
        <f ca="1">ROUND(RAND()*5+0.5,0)+F123</f>
        <v>2</v>
      </c>
      <c r="H123">
        <f ca="1">ROUND(RAND()*5+0.5,0)</f>
        <v>5</v>
      </c>
      <c r="I123">
        <f ca="1">ROUND(RAND()*5+0.5,0)</f>
        <v>2</v>
      </c>
      <c r="J123" t="str">
        <f aca="true" t="shared" si="14" ref="J123:L127">CHAR($E123+115)</f>
        <v>v</v>
      </c>
      <c r="K123" t="str">
        <f t="shared" si="14"/>
        <v>v</v>
      </c>
      <c r="L123" t="str">
        <f t="shared" si="14"/>
        <v>v</v>
      </c>
    </row>
    <row r="124" spans="1:12" ht="15">
      <c r="A124">
        <v>2</v>
      </c>
      <c r="B124" s="1" t="str">
        <f>"("&amp;K124&amp;" - "&amp;$F124&amp;")²"</f>
        <v>(t - 3)²</v>
      </c>
      <c r="C124" s="1" t="str">
        <f>K124&amp;"² - "&amp;2*F124&amp;K124&amp;" + "&amp;F124*F124</f>
        <v>t² - 6t + 9</v>
      </c>
      <c r="E124">
        <f ca="1" t="shared" si="13"/>
        <v>1</v>
      </c>
      <c r="F124">
        <f ca="1" t="shared" si="13"/>
        <v>3</v>
      </c>
      <c r="G124">
        <f ca="1">ROUND(RAND()*5+0.5,0)+F124</f>
        <v>6</v>
      </c>
      <c r="H124">
        <f ca="1">ROUND(RAND()*5+0.5,0)</f>
        <v>5</v>
      </c>
      <c r="I124">
        <f ca="1">ROUND(RAND()*5+0.5,0)+E124</f>
        <v>5</v>
      </c>
      <c r="J124" t="str">
        <f t="shared" si="14"/>
        <v>t</v>
      </c>
      <c r="K124" t="str">
        <f t="shared" si="14"/>
        <v>t</v>
      </c>
      <c r="L124" t="str">
        <f t="shared" si="14"/>
        <v>t</v>
      </c>
    </row>
    <row r="125" spans="1:12" ht="15">
      <c r="A125">
        <v>3</v>
      </c>
      <c r="B125" s="1" t="str">
        <f>"("&amp;K125&amp;" - "&amp;$F125&amp;")²"</f>
        <v>(u - 5)²</v>
      </c>
      <c r="C125" s="1" t="str">
        <f>K125&amp;"² - "&amp;2*F125&amp;K125&amp;" + "&amp;F125*F125</f>
        <v>u² - 10u + 25</v>
      </c>
      <c r="E125">
        <f ca="1" t="shared" si="13"/>
        <v>2</v>
      </c>
      <c r="F125">
        <f ca="1" t="shared" si="13"/>
        <v>5</v>
      </c>
      <c r="G125">
        <f ca="1">ROUND(RAND()*5+0.5,0)+F125</f>
        <v>7</v>
      </c>
      <c r="H125">
        <f ca="1">ROUND(RAND()*5+0.5,0)</f>
        <v>4</v>
      </c>
      <c r="I125">
        <f ca="1">ROUND(RAND()*5+0.5,0)</f>
        <v>4</v>
      </c>
      <c r="J125" t="str">
        <f t="shared" si="14"/>
        <v>u</v>
      </c>
      <c r="K125" t="str">
        <f t="shared" si="14"/>
        <v>u</v>
      </c>
      <c r="L125" t="str">
        <f t="shared" si="14"/>
        <v>u</v>
      </c>
    </row>
    <row r="126" spans="1:12" ht="15">
      <c r="A126">
        <v>4</v>
      </c>
      <c r="B126" s="1" t="str">
        <f>"("&amp;K126&amp;" - "&amp;$F126&amp;")²"</f>
        <v>(w - 3)²</v>
      </c>
      <c r="C126" s="1" t="str">
        <f>K126&amp;"² - "&amp;2*F126&amp;K126&amp;" + "&amp;F126*F126</f>
        <v>w² - 6w + 9</v>
      </c>
      <c r="E126">
        <f ca="1" t="shared" si="13"/>
        <v>4</v>
      </c>
      <c r="F126">
        <f ca="1" t="shared" si="13"/>
        <v>3</v>
      </c>
      <c r="G126">
        <f ca="1">ROUND(RAND()*5+0.5,0)+F126</f>
        <v>4</v>
      </c>
      <c r="H126">
        <f ca="1">ROUND(RAND()*5+0.5,0)</f>
        <v>4</v>
      </c>
      <c r="I126">
        <f ca="1">ROUND(RAND()*5+0.5,0)+E126</f>
        <v>5</v>
      </c>
      <c r="J126" t="str">
        <f t="shared" si="14"/>
        <v>w</v>
      </c>
      <c r="K126" t="str">
        <f t="shared" si="14"/>
        <v>w</v>
      </c>
      <c r="L126" t="str">
        <f t="shared" si="14"/>
        <v>w</v>
      </c>
    </row>
    <row r="127" spans="1:12" ht="15">
      <c r="A127">
        <v>5</v>
      </c>
      <c r="B127" s="1" t="str">
        <f>"("&amp;K127&amp;" - "&amp;$F127&amp;")²"</f>
        <v>(x - 5)²</v>
      </c>
      <c r="C127" s="1" t="str">
        <f>K127&amp;"² - "&amp;2*F127&amp;K127&amp;" + "&amp;F127*F127</f>
        <v>x² - 10x + 25</v>
      </c>
      <c r="E127">
        <f ca="1" t="shared" si="13"/>
        <v>5</v>
      </c>
      <c r="F127">
        <f ca="1" t="shared" si="13"/>
        <v>5</v>
      </c>
      <c r="G127">
        <f ca="1">ROUND(RAND()*5+0.5,0)+F127</f>
        <v>6</v>
      </c>
      <c r="H127">
        <f ca="1">ROUND(RAND()*5+0.5,0)</f>
        <v>4</v>
      </c>
      <c r="I127">
        <f ca="1">ROUND(RAND()*5+0.5,0)</f>
        <v>4</v>
      </c>
      <c r="J127" t="str">
        <f t="shared" si="14"/>
        <v>x</v>
      </c>
      <c r="K127" t="str">
        <f t="shared" si="14"/>
        <v>x</v>
      </c>
      <c r="L127" t="str">
        <f t="shared" si="14"/>
        <v>x</v>
      </c>
    </row>
    <row r="128" spans="2:3" ht="15">
      <c r="B128" s="1"/>
      <c r="C128" s="1"/>
    </row>
    <row r="129" spans="1:3" ht="15">
      <c r="A129">
        <f ca="1">ROUND(RAND()*MAX(A123:A128)+0.5,0)</f>
        <v>3</v>
      </c>
      <c r="B129" s="1" t="str">
        <f>VLOOKUP($A129,$A123:$C127,2)</f>
        <v>(u - 5)²</v>
      </c>
      <c r="C129" s="1" t="str">
        <f>VLOOKUP($A129,$A123:$C127,3)</f>
        <v>u² - 10u + 25</v>
      </c>
    </row>
    <row r="132" spans="1:9" ht="12.75">
      <c r="A132">
        <v>14</v>
      </c>
      <c r="B132" t="s">
        <v>5</v>
      </c>
      <c r="C132" t="s">
        <v>6</v>
      </c>
      <c r="E132" t="s">
        <v>7</v>
      </c>
      <c r="F132" t="s">
        <v>7</v>
      </c>
      <c r="G132" t="s">
        <v>7</v>
      </c>
      <c r="H132" t="s">
        <v>7</v>
      </c>
      <c r="I132" t="s">
        <v>7</v>
      </c>
    </row>
    <row r="133" spans="1:12" ht="15">
      <c r="A133">
        <v>1</v>
      </c>
      <c r="B133" s="1" t="str">
        <f>"("&amp;K133&amp;" + "&amp;$F133&amp;")²"</f>
        <v>(v + 3)²</v>
      </c>
      <c r="C133" s="1" t="str">
        <f>K133&amp;"² + "&amp;2*F133&amp;K133&amp;" + "&amp;F133*F133</f>
        <v>v² + 6v + 9</v>
      </c>
      <c r="E133">
        <f aca="true" ca="1" t="shared" si="15" ref="E133:F137">ROUND(RAND()*5+0.5,0)</f>
        <v>3</v>
      </c>
      <c r="F133">
        <f ca="1" t="shared" si="15"/>
        <v>3</v>
      </c>
      <c r="G133">
        <f ca="1">ROUND(RAND()*5+0.5,0)+F133</f>
        <v>8</v>
      </c>
      <c r="H133">
        <f ca="1">ROUND(RAND()*5+0.5,0)</f>
        <v>1</v>
      </c>
      <c r="I133">
        <f ca="1">ROUND(RAND()*5+0.5,0)</f>
        <v>3</v>
      </c>
      <c r="J133" t="str">
        <f aca="true" t="shared" si="16" ref="J133:L137">CHAR($E133+115)</f>
        <v>v</v>
      </c>
      <c r="K133" t="str">
        <f t="shared" si="16"/>
        <v>v</v>
      </c>
      <c r="L133" t="str">
        <f t="shared" si="16"/>
        <v>v</v>
      </c>
    </row>
    <row r="134" spans="1:12" ht="15">
      <c r="A134">
        <v>2</v>
      </c>
      <c r="B134" s="1" t="str">
        <f>"("&amp;K134&amp;" + "&amp;$F134&amp;")²"</f>
        <v>(u + 5)²</v>
      </c>
      <c r="C134" s="1" t="str">
        <f>K134&amp;"² + "&amp;2*F134&amp;K134&amp;" + "&amp;F134*F134</f>
        <v>u² + 10u + 25</v>
      </c>
      <c r="E134">
        <f ca="1" t="shared" si="15"/>
        <v>2</v>
      </c>
      <c r="F134">
        <f ca="1" t="shared" si="15"/>
        <v>5</v>
      </c>
      <c r="G134">
        <f ca="1">ROUND(RAND()*5+0.5,0)+F134</f>
        <v>9</v>
      </c>
      <c r="H134">
        <f ca="1">ROUND(RAND()*5+0.5,0)</f>
        <v>2</v>
      </c>
      <c r="I134">
        <f ca="1">ROUND(RAND()*5+0.5,0)+E134</f>
        <v>3</v>
      </c>
      <c r="J134" t="str">
        <f t="shared" si="16"/>
        <v>u</v>
      </c>
      <c r="K134" t="str">
        <f t="shared" si="16"/>
        <v>u</v>
      </c>
      <c r="L134" t="str">
        <f t="shared" si="16"/>
        <v>u</v>
      </c>
    </row>
    <row r="135" spans="1:12" ht="15">
      <c r="A135">
        <v>3</v>
      </c>
      <c r="B135" s="1" t="str">
        <f>"("&amp;K135&amp;" + "&amp;$F135&amp;")²"</f>
        <v>(v + 3)²</v>
      </c>
      <c r="C135" s="1" t="str">
        <f>K135&amp;"² + "&amp;2*F135&amp;K135&amp;" + "&amp;F135*F135</f>
        <v>v² + 6v + 9</v>
      </c>
      <c r="E135">
        <f ca="1" t="shared" si="15"/>
        <v>3</v>
      </c>
      <c r="F135">
        <f ca="1" t="shared" si="15"/>
        <v>3</v>
      </c>
      <c r="G135">
        <f ca="1">ROUND(RAND()*5+0.5,0)+F135</f>
        <v>5</v>
      </c>
      <c r="H135">
        <f ca="1">ROUND(RAND()*5+0.5,0)</f>
        <v>5</v>
      </c>
      <c r="I135">
        <f ca="1">ROUND(RAND()*5+0.5,0)</f>
        <v>2</v>
      </c>
      <c r="J135" t="str">
        <f t="shared" si="16"/>
        <v>v</v>
      </c>
      <c r="K135" t="str">
        <f t="shared" si="16"/>
        <v>v</v>
      </c>
      <c r="L135" t="str">
        <f t="shared" si="16"/>
        <v>v</v>
      </c>
    </row>
    <row r="136" spans="1:12" ht="15">
      <c r="A136">
        <v>4</v>
      </c>
      <c r="B136" s="1" t="str">
        <f>"("&amp;K136&amp;" + "&amp;$F136&amp;")²"</f>
        <v>(v + 3)²</v>
      </c>
      <c r="C136" s="1" t="str">
        <f>K136&amp;"² + "&amp;2*F136&amp;K136&amp;" + "&amp;F136*F136</f>
        <v>v² + 6v + 9</v>
      </c>
      <c r="E136">
        <f ca="1" t="shared" si="15"/>
        <v>3</v>
      </c>
      <c r="F136">
        <f ca="1" t="shared" si="15"/>
        <v>3</v>
      </c>
      <c r="G136">
        <f ca="1">ROUND(RAND()*5+0.5,0)+F136</f>
        <v>8</v>
      </c>
      <c r="H136">
        <f ca="1">ROUND(RAND()*5+0.5,0)</f>
        <v>1</v>
      </c>
      <c r="I136">
        <f ca="1">ROUND(RAND()*5+0.5,0)+E136</f>
        <v>8</v>
      </c>
      <c r="J136" t="str">
        <f t="shared" si="16"/>
        <v>v</v>
      </c>
      <c r="K136" t="str">
        <f t="shared" si="16"/>
        <v>v</v>
      </c>
      <c r="L136" t="str">
        <f t="shared" si="16"/>
        <v>v</v>
      </c>
    </row>
    <row r="137" spans="1:12" ht="15">
      <c r="A137">
        <v>5</v>
      </c>
      <c r="B137" s="1" t="str">
        <f>"("&amp;K137&amp;" + "&amp;$F137&amp;")²"</f>
        <v>(t + 4)²</v>
      </c>
      <c r="C137" s="1" t="str">
        <f>K137&amp;"² + "&amp;2*F137&amp;K137&amp;" + "&amp;F137*F137</f>
        <v>t² + 8t + 16</v>
      </c>
      <c r="E137">
        <f ca="1" t="shared" si="15"/>
        <v>1</v>
      </c>
      <c r="F137">
        <f ca="1" t="shared" si="15"/>
        <v>4</v>
      </c>
      <c r="G137">
        <f ca="1">ROUND(RAND()*5+0.5,0)+F137</f>
        <v>6</v>
      </c>
      <c r="H137">
        <f ca="1">ROUND(RAND()*5+0.5,0)</f>
        <v>2</v>
      </c>
      <c r="I137">
        <f ca="1">ROUND(RAND()*5+0.5,0)</f>
        <v>2</v>
      </c>
      <c r="J137" t="str">
        <f t="shared" si="16"/>
        <v>t</v>
      </c>
      <c r="K137" t="str">
        <f t="shared" si="16"/>
        <v>t</v>
      </c>
      <c r="L137" t="str">
        <f t="shared" si="16"/>
        <v>t</v>
      </c>
    </row>
    <row r="138" spans="2:3" ht="15">
      <c r="B138" s="1"/>
      <c r="C138" s="1"/>
    </row>
    <row r="139" spans="1:3" ht="15">
      <c r="A139">
        <f ca="1">ROUND(RAND()*MAX(A133:A138)+0.5,0)</f>
        <v>5</v>
      </c>
      <c r="B139" s="1" t="str">
        <f>VLOOKUP($A139,$A133:$C137,2)</f>
        <v>(t + 4)²</v>
      </c>
      <c r="C139" s="1" t="str">
        <f>VLOOKUP($A139,$A133:$C137,3)</f>
        <v>t² + 8t + 16</v>
      </c>
    </row>
    <row r="142" spans="1:9" ht="12.75">
      <c r="A142">
        <v>15</v>
      </c>
      <c r="B142" t="s">
        <v>5</v>
      </c>
      <c r="C142" t="s">
        <v>6</v>
      </c>
      <c r="E142" t="s">
        <v>7</v>
      </c>
      <c r="F142" t="s">
        <v>7</v>
      </c>
      <c r="G142" t="s">
        <v>7</v>
      </c>
      <c r="H142" t="s">
        <v>7</v>
      </c>
      <c r="I142" t="s">
        <v>7</v>
      </c>
    </row>
    <row r="143" spans="1:12" ht="15">
      <c r="A143">
        <v>1</v>
      </c>
      <c r="B143" s="1" t="str">
        <f>"("&amp;K143&amp;" + "&amp;$F143&amp;") · ("&amp;K143&amp;" - "&amp;$F143&amp;")"</f>
        <v>(u + 5) · (u - 5)</v>
      </c>
      <c r="C143" s="1" t="str">
        <f>K143&amp;"² - "&amp;F143*F143</f>
        <v>u² - 25</v>
      </c>
      <c r="E143">
        <f aca="true" ca="1" t="shared" si="17" ref="E143:F147">ROUND(RAND()*5+0.5,0)</f>
        <v>2</v>
      </c>
      <c r="F143">
        <f ca="1" t="shared" si="17"/>
        <v>5</v>
      </c>
      <c r="G143">
        <f ca="1">ROUND(RAND()*5+0.5,0)+F143</f>
        <v>8</v>
      </c>
      <c r="H143">
        <f ca="1">ROUND(RAND()*5+0.5,0)</f>
        <v>3</v>
      </c>
      <c r="I143">
        <f ca="1">ROUND(RAND()*5+0.5,0)</f>
        <v>3</v>
      </c>
      <c r="J143" t="str">
        <f aca="true" t="shared" si="18" ref="J143:L147">CHAR($E143+115)</f>
        <v>u</v>
      </c>
      <c r="K143" t="str">
        <f t="shared" si="18"/>
        <v>u</v>
      </c>
      <c r="L143" t="str">
        <f t="shared" si="18"/>
        <v>u</v>
      </c>
    </row>
    <row r="144" spans="1:12" ht="15">
      <c r="A144">
        <v>2</v>
      </c>
      <c r="B144" s="1" t="str">
        <f>"("&amp;K144&amp;" + "&amp;$F144&amp;") · ("&amp;K144&amp;" - "&amp;$F144&amp;")"</f>
        <v>(t + 3) · (t - 3)</v>
      </c>
      <c r="C144" s="1" t="str">
        <f>K144&amp;"² - "&amp;F144*F144</f>
        <v>t² - 9</v>
      </c>
      <c r="E144">
        <f ca="1" t="shared" si="17"/>
        <v>1</v>
      </c>
      <c r="F144">
        <f ca="1" t="shared" si="17"/>
        <v>3</v>
      </c>
      <c r="G144">
        <f ca="1">ROUND(RAND()*5+0.5,0)+F144</f>
        <v>7</v>
      </c>
      <c r="H144">
        <f ca="1">ROUND(RAND()*5+0.5,0)</f>
        <v>3</v>
      </c>
      <c r="I144">
        <f ca="1">ROUND(RAND()*5+0.5,0)+E144</f>
        <v>5</v>
      </c>
      <c r="J144" t="str">
        <f t="shared" si="18"/>
        <v>t</v>
      </c>
      <c r="K144" t="str">
        <f t="shared" si="18"/>
        <v>t</v>
      </c>
      <c r="L144" t="str">
        <f t="shared" si="18"/>
        <v>t</v>
      </c>
    </row>
    <row r="145" spans="1:12" ht="15">
      <c r="A145">
        <v>3</v>
      </c>
      <c r="B145" s="1" t="str">
        <f>"("&amp;K145&amp;" + "&amp;$F145&amp;") · ("&amp;K145&amp;" - "&amp;$F145&amp;")"</f>
        <v>(w + 3) · (w - 3)</v>
      </c>
      <c r="C145" s="1" t="str">
        <f>K145&amp;"² - "&amp;F145*F145</f>
        <v>w² - 9</v>
      </c>
      <c r="E145">
        <f ca="1" t="shared" si="17"/>
        <v>4</v>
      </c>
      <c r="F145">
        <f ca="1" t="shared" si="17"/>
        <v>3</v>
      </c>
      <c r="G145">
        <f ca="1">ROUND(RAND()*5+0.5,0)+F145</f>
        <v>5</v>
      </c>
      <c r="H145">
        <f ca="1">ROUND(RAND()*5+0.5,0)</f>
        <v>1</v>
      </c>
      <c r="I145">
        <f ca="1">ROUND(RAND()*5+0.5,0)</f>
        <v>5</v>
      </c>
      <c r="J145" t="str">
        <f t="shared" si="18"/>
        <v>w</v>
      </c>
      <c r="K145" t="str">
        <f t="shared" si="18"/>
        <v>w</v>
      </c>
      <c r="L145" t="str">
        <f t="shared" si="18"/>
        <v>w</v>
      </c>
    </row>
    <row r="146" spans="1:12" ht="15">
      <c r="A146">
        <v>4</v>
      </c>
      <c r="B146" s="1" t="str">
        <f>"("&amp;K146&amp;" + "&amp;$F146&amp;") · ("&amp;K146&amp;" - "&amp;$F146&amp;")"</f>
        <v>(x + 3) · (x - 3)</v>
      </c>
      <c r="C146" s="1" t="str">
        <f>K146&amp;"² - "&amp;F146*F146</f>
        <v>x² - 9</v>
      </c>
      <c r="E146">
        <f ca="1" t="shared" si="17"/>
        <v>5</v>
      </c>
      <c r="F146">
        <f ca="1" t="shared" si="17"/>
        <v>3</v>
      </c>
      <c r="G146">
        <f ca="1">ROUND(RAND()*5+0.5,0)+F146</f>
        <v>8</v>
      </c>
      <c r="H146">
        <f ca="1">ROUND(RAND()*5+0.5,0)</f>
        <v>2</v>
      </c>
      <c r="I146">
        <f ca="1">ROUND(RAND()*5+0.5,0)+E146</f>
        <v>6</v>
      </c>
      <c r="J146" t="str">
        <f t="shared" si="18"/>
        <v>x</v>
      </c>
      <c r="K146" t="str">
        <f t="shared" si="18"/>
        <v>x</v>
      </c>
      <c r="L146" t="str">
        <f t="shared" si="18"/>
        <v>x</v>
      </c>
    </row>
    <row r="147" spans="1:12" ht="15">
      <c r="A147">
        <v>5</v>
      </c>
      <c r="B147" s="1" t="str">
        <f>"("&amp;K147&amp;" + "&amp;$F147&amp;") · ("&amp;K147&amp;" - "&amp;$F147&amp;")"</f>
        <v>(v + 1) · (v - 1)</v>
      </c>
      <c r="C147" s="1" t="str">
        <f>K147&amp;"² - "&amp;F147*F147</f>
        <v>v² - 1</v>
      </c>
      <c r="E147">
        <f ca="1" t="shared" si="17"/>
        <v>3</v>
      </c>
      <c r="F147">
        <f ca="1" t="shared" si="17"/>
        <v>1</v>
      </c>
      <c r="G147">
        <f ca="1">ROUND(RAND()*5+0.5,0)+F147</f>
        <v>2</v>
      </c>
      <c r="H147">
        <f ca="1">ROUND(RAND()*5+0.5,0)</f>
        <v>3</v>
      </c>
      <c r="I147">
        <f ca="1">ROUND(RAND()*5+0.5,0)</f>
        <v>2</v>
      </c>
      <c r="J147" t="str">
        <f t="shared" si="18"/>
        <v>v</v>
      </c>
      <c r="K147" t="str">
        <f t="shared" si="18"/>
        <v>v</v>
      </c>
      <c r="L147" t="str">
        <f t="shared" si="18"/>
        <v>v</v>
      </c>
    </row>
    <row r="148" spans="2:3" ht="15">
      <c r="B148" s="1"/>
      <c r="C148" s="1"/>
    </row>
    <row r="149" spans="1:3" ht="15">
      <c r="A149">
        <f ca="1">ROUND(RAND()*MAX(A143:A148)+0.5,0)</f>
        <v>5</v>
      </c>
      <c r="B149" s="1" t="str">
        <f>VLOOKUP($A149,$A143:$C147,2)</f>
        <v>(v + 1) · (v - 1)</v>
      </c>
      <c r="C149" s="1" t="str">
        <f>VLOOKUP($A149,$A143:$C147,3)</f>
        <v>v² - 1</v>
      </c>
    </row>
    <row r="152" spans="1:9" ht="12.75">
      <c r="A152">
        <v>16</v>
      </c>
      <c r="B152" t="s">
        <v>5</v>
      </c>
      <c r="C152" t="s">
        <v>6</v>
      </c>
      <c r="E152" t="s">
        <v>7</v>
      </c>
      <c r="F152" t="s">
        <v>7</v>
      </c>
      <c r="G152" t="s">
        <v>7</v>
      </c>
      <c r="H152" t="s">
        <v>7</v>
      </c>
      <c r="I152" t="s">
        <v>7</v>
      </c>
    </row>
    <row r="153" spans="1:12" ht="15">
      <c r="A153">
        <v>1</v>
      </c>
      <c r="B153" s="1" t="str">
        <f>"("&amp;E153&amp;K153&amp;" + "&amp;$F153&amp;") · ("&amp;E153&amp;K153&amp;" - "&amp;$F153&amp;")"</f>
        <v>(1t + 1) · (1t - 1)</v>
      </c>
      <c r="C153" s="1" t="str">
        <f>E153*E153&amp;K153&amp;"² - "&amp;F153*F153</f>
        <v>1t² - 1</v>
      </c>
      <c r="E153">
        <f aca="true" ca="1" t="shared" si="19" ref="E153:F157">ROUND(RAND()*5+0.5,0)</f>
        <v>1</v>
      </c>
      <c r="F153">
        <f ca="1" t="shared" si="19"/>
        <v>1</v>
      </c>
      <c r="G153">
        <f ca="1">ROUND(RAND()*5+0.5,0)+F153</f>
        <v>5</v>
      </c>
      <c r="H153">
        <f ca="1">ROUND(RAND()*5+0.5,0)</f>
        <v>5</v>
      </c>
      <c r="I153">
        <f ca="1">ROUND(RAND()*5+0.5,0)</f>
        <v>1</v>
      </c>
      <c r="J153" t="str">
        <f aca="true" t="shared" si="20" ref="J153:L157">CHAR($E153+115)</f>
        <v>t</v>
      </c>
      <c r="K153" t="str">
        <f t="shared" si="20"/>
        <v>t</v>
      </c>
      <c r="L153" t="str">
        <f t="shared" si="20"/>
        <v>t</v>
      </c>
    </row>
    <row r="154" spans="1:12" ht="15">
      <c r="A154">
        <v>2</v>
      </c>
      <c r="B154" s="1" t="str">
        <f>"("&amp;E154&amp;K154&amp;" + "&amp;$F154&amp;") · ("&amp;E154&amp;K154&amp;" - "&amp;$F154&amp;")"</f>
        <v>(5x + 1) · (5x - 1)</v>
      </c>
      <c r="C154" s="1" t="str">
        <f>E154*E154&amp;K154&amp;"² - "&amp;F154*F154</f>
        <v>25x² - 1</v>
      </c>
      <c r="E154">
        <f ca="1" t="shared" si="19"/>
        <v>5</v>
      </c>
      <c r="F154">
        <f ca="1" t="shared" si="19"/>
        <v>1</v>
      </c>
      <c r="G154">
        <f ca="1">ROUND(RAND()*5+0.5,0)+F154</f>
        <v>5</v>
      </c>
      <c r="H154">
        <f ca="1">ROUND(RAND()*5+0.5,0)</f>
        <v>4</v>
      </c>
      <c r="I154">
        <f ca="1">ROUND(RAND()*5+0.5,0)+E154</f>
        <v>8</v>
      </c>
      <c r="J154" t="str">
        <f t="shared" si="20"/>
        <v>x</v>
      </c>
      <c r="K154" t="str">
        <f t="shared" si="20"/>
        <v>x</v>
      </c>
      <c r="L154" t="str">
        <f t="shared" si="20"/>
        <v>x</v>
      </c>
    </row>
    <row r="155" spans="1:12" ht="15">
      <c r="A155">
        <v>3</v>
      </c>
      <c r="B155" s="1" t="str">
        <f>"("&amp;E155&amp;K155&amp;" + "&amp;$F155&amp;") · ("&amp;E155&amp;K155&amp;" - "&amp;$F155&amp;")"</f>
        <v>(2u + 4) · (2u - 4)</v>
      </c>
      <c r="C155" s="1" t="str">
        <f>E155*E155&amp;K155&amp;"² - "&amp;F155*F155</f>
        <v>4u² - 16</v>
      </c>
      <c r="E155">
        <f ca="1" t="shared" si="19"/>
        <v>2</v>
      </c>
      <c r="F155">
        <f ca="1" t="shared" si="19"/>
        <v>4</v>
      </c>
      <c r="G155">
        <f ca="1">ROUND(RAND()*5+0.5,0)+F155</f>
        <v>8</v>
      </c>
      <c r="H155">
        <f ca="1">ROUND(RAND()*5+0.5,0)</f>
        <v>1</v>
      </c>
      <c r="I155">
        <f ca="1">ROUND(RAND()*5+0.5,0)</f>
        <v>3</v>
      </c>
      <c r="J155" t="str">
        <f t="shared" si="20"/>
        <v>u</v>
      </c>
      <c r="K155" t="str">
        <f t="shared" si="20"/>
        <v>u</v>
      </c>
      <c r="L155" t="str">
        <f t="shared" si="20"/>
        <v>u</v>
      </c>
    </row>
    <row r="156" spans="1:12" ht="15">
      <c r="A156">
        <v>4</v>
      </c>
      <c r="B156" s="1" t="str">
        <f>"("&amp;E156&amp;K156&amp;" + "&amp;$F156&amp;") · ("&amp;E156&amp;K156&amp;" - "&amp;$F156&amp;")"</f>
        <v>(4w + 4) · (4w - 4)</v>
      </c>
      <c r="C156" s="1" t="str">
        <f>E156*E156&amp;K156&amp;"² - "&amp;F156*F156</f>
        <v>16w² - 16</v>
      </c>
      <c r="E156">
        <f ca="1" t="shared" si="19"/>
        <v>4</v>
      </c>
      <c r="F156">
        <f ca="1" t="shared" si="19"/>
        <v>4</v>
      </c>
      <c r="G156">
        <f ca="1">ROUND(RAND()*5+0.5,0)+F156</f>
        <v>9</v>
      </c>
      <c r="H156">
        <f ca="1">ROUND(RAND()*5+0.5,0)</f>
        <v>2</v>
      </c>
      <c r="I156">
        <f ca="1">ROUND(RAND()*5+0.5,0)+E156</f>
        <v>9</v>
      </c>
      <c r="J156" t="str">
        <f t="shared" si="20"/>
        <v>w</v>
      </c>
      <c r="K156" t="str">
        <f t="shared" si="20"/>
        <v>w</v>
      </c>
      <c r="L156" t="str">
        <f t="shared" si="20"/>
        <v>w</v>
      </c>
    </row>
    <row r="157" spans="1:12" ht="15">
      <c r="A157">
        <v>5</v>
      </c>
      <c r="B157" s="1" t="str">
        <f>"("&amp;E157&amp;K157&amp;" + "&amp;$F157&amp;") · ("&amp;E157&amp;K157&amp;" - "&amp;$F157&amp;")"</f>
        <v>(1t + 1) · (1t - 1)</v>
      </c>
      <c r="C157" s="1" t="str">
        <f>E157*E157&amp;K157&amp;"² - "&amp;F157*F157</f>
        <v>1t² - 1</v>
      </c>
      <c r="E157">
        <f ca="1" t="shared" si="19"/>
        <v>1</v>
      </c>
      <c r="F157">
        <f ca="1" t="shared" si="19"/>
        <v>1</v>
      </c>
      <c r="G157">
        <f ca="1">ROUND(RAND()*5+0.5,0)+F157</f>
        <v>4</v>
      </c>
      <c r="H157">
        <f ca="1">ROUND(RAND()*5+0.5,0)</f>
        <v>4</v>
      </c>
      <c r="I157">
        <f ca="1">ROUND(RAND()*5+0.5,0)</f>
        <v>2</v>
      </c>
      <c r="J157" t="str">
        <f t="shared" si="20"/>
        <v>t</v>
      </c>
      <c r="K157" t="str">
        <f t="shared" si="20"/>
        <v>t</v>
      </c>
      <c r="L157" t="str">
        <f t="shared" si="20"/>
        <v>t</v>
      </c>
    </row>
    <row r="158" spans="2:3" ht="15">
      <c r="B158" s="1"/>
      <c r="C158" s="1"/>
    </row>
    <row r="159" spans="1:3" ht="15">
      <c r="A159">
        <f ca="1">ROUND(RAND()*MAX(A153:A158)+0.5,0)</f>
        <v>3</v>
      </c>
      <c r="B159" s="1" t="str">
        <f>VLOOKUP($A159,$A153:$C157,2)</f>
        <v>(2u + 4) · (2u - 4)</v>
      </c>
      <c r="C159" s="1" t="str">
        <f>VLOOKUP($A159,$A153:$C157,3)</f>
        <v>4u² - 16</v>
      </c>
    </row>
    <row r="161" ht="15.75">
      <c r="B161" s="2" t="s">
        <v>1</v>
      </c>
    </row>
    <row r="162" spans="1:9" ht="12.75">
      <c r="A162">
        <v>16</v>
      </c>
      <c r="B162" t="s">
        <v>5</v>
      </c>
      <c r="C162" t="s">
        <v>6</v>
      </c>
      <c r="E162" t="s">
        <v>7</v>
      </c>
      <c r="F162" t="s">
        <v>7</v>
      </c>
      <c r="G162" t="s">
        <v>7</v>
      </c>
      <c r="H162" t="s">
        <v>7</v>
      </c>
      <c r="I162" t="s">
        <v>7</v>
      </c>
    </row>
    <row r="163" spans="1:12" ht="15">
      <c r="A163">
        <v>1</v>
      </c>
      <c r="B163" s="1" t="str">
        <f>J163&amp;"² · "&amp;E163&amp;J163&amp;K163&amp;" + "&amp;F163&amp;K163&amp;"²"&amp;J163&amp;" · "&amp;G163&amp;J163&amp;" - "&amp;H163&amp;J163&amp;" ·"&amp;I163&amp;J163&amp;"²"&amp;K163</f>
        <v>x² · 5xx + 1x²x · 6x - 4x ·3x²x</v>
      </c>
      <c r="C163" s="1" t="str">
        <f>E163-H163*I163&amp;J163&amp;"³"&amp;K163&amp;" + "&amp;F163*G163&amp;J163&amp;"²"&amp;K163&amp;"²"</f>
        <v>-7x³x + 6x²x²</v>
      </c>
      <c r="E163">
        <f aca="true" ca="1" t="shared" si="21" ref="E163:F167">ROUND(RAND()*5+0.5,0)</f>
        <v>5</v>
      </c>
      <c r="F163">
        <f ca="1" t="shared" si="21"/>
        <v>1</v>
      </c>
      <c r="G163">
        <f ca="1">ROUND(RAND()*5+0.5,0)+F163</f>
        <v>6</v>
      </c>
      <c r="H163">
        <f ca="1">ROUND(RAND()*5+0.5,0)</f>
        <v>4</v>
      </c>
      <c r="I163">
        <f ca="1">ROUND(RAND()*5+0.5,0)</f>
        <v>3</v>
      </c>
      <c r="J163" t="str">
        <f aca="true" t="shared" si="22" ref="J163:L167">CHAR($E163+115)</f>
        <v>x</v>
      </c>
      <c r="K163" t="str">
        <f t="shared" si="22"/>
        <v>x</v>
      </c>
      <c r="L163" t="str">
        <f t="shared" si="22"/>
        <v>x</v>
      </c>
    </row>
    <row r="164" spans="1:12" ht="15">
      <c r="A164">
        <v>2</v>
      </c>
      <c r="B164" s="1" t="str">
        <f>J164&amp;"² · "&amp;E164&amp;J164&amp;K164&amp;" + "&amp;F164&amp;K164&amp;"²"&amp;J164&amp;" · "&amp;G164&amp;J164&amp;" - "&amp;H164&amp;J164&amp;" ·"&amp;I164&amp;J164&amp;"²"&amp;K164</f>
        <v>u² · 2uu + 2u²u · 3u - 3u ·5u²u</v>
      </c>
      <c r="C164" s="1" t="str">
        <f>E164-H164*I164&amp;J164&amp;"³"&amp;K164&amp;" + "&amp;F164*G164&amp;J164&amp;"²"&amp;K164&amp;"²"</f>
        <v>-13u³u + 6u²u²</v>
      </c>
      <c r="E164">
        <f ca="1" t="shared" si="21"/>
        <v>2</v>
      </c>
      <c r="F164">
        <f ca="1" t="shared" si="21"/>
        <v>2</v>
      </c>
      <c r="G164">
        <f ca="1">ROUND(RAND()*5+0.5,0)+F164</f>
        <v>3</v>
      </c>
      <c r="H164">
        <f ca="1">ROUND(RAND()*5+0.5,0)</f>
        <v>3</v>
      </c>
      <c r="I164">
        <f ca="1">ROUND(RAND()*5+0.5,0)+E164</f>
        <v>5</v>
      </c>
      <c r="J164" t="str">
        <f t="shared" si="22"/>
        <v>u</v>
      </c>
      <c r="K164" t="str">
        <f t="shared" si="22"/>
        <v>u</v>
      </c>
      <c r="L164" t="str">
        <f t="shared" si="22"/>
        <v>u</v>
      </c>
    </row>
    <row r="165" spans="1:12" ht="15">
      <c r="A165">
        <v>3</v>
      </c>
      <c r="B165" s="1" t="str">
        <f>J165&amp;"² · "&amp;E165&amp;J165&amp;K165&amp;" + "&amp;F165&amp;K165&amp;"²"&amp;J165&amp;" · "&amp;G165&amp;J165&amp;" - "&amp;H165&amp;J165&amp;" ·"&amp;I165&amp;J165&amp;"²"&amp;K165</f>
        <v>w² · 4ww + 1w²w · 6w - 2w ·5w²w</v>
      </c>
      <c r="C165" s="1" t="str">
        <f>E165-H165*I165&amp;J165&amp;"³"&amp;K165&amp;" + "&amp;F165*G165&amp;J165&amp;"²"&amp;K165&amp;"²"</f>
        <v>-6w³w + 6w²w²</v>
      </c>
      <c r="E165">
        <f ca="1" t="shared" si="21"/>
        <v>4</v>
      </c>
      <c r="F165">
        <f ca="1" t="shared" si="21"/>
        <v>1</v>
      </c>
      <c r="G165">
        <f ca="1">ROUND(RAND()*5+0.5,0)+F165</f>
        <v>6</v>
      </c>
      <c r="H165">
        <f ca="1">ROUND(RAND()*5+0.5,0)</f>
        <v>2</v>
      </c>
      <c r="I165">
        <f ca="1">ROUND(RAND()*5+0.5,0)</f>
        <v>5</v>
      </c>
      <c r="J165" t="str">
        <f t="shared" si="22"/>
        <v>w</v>
      </c>
      <c r="K165" t="str">
        <f t="shared" si="22"/>
        <v>w</v>
      </c>
      <c r="L165" t="str">
        <f t="shared" si="22"/>
        <v>w</v>
      </c>
    </row>
    <row r="166" spans="1:12" ht="15">
      <c r="A166">
        <v>4</v>
      </c>
      <c r="B166" s="1" t="str">
        <f>J166&amp;"² · "&amp;E166&amp;J166&amp;K166&amp;" + "&amp;F166&amp;K166&amp;"²"&amp;J166&amp;" · "&amp;G166&amp;J166&amp;" - "&amp;H166&amp;J166&amp;" ·"&amp;I166&amp;J166&amp;"²"&amp;K166</f>
        <v>t² · 1tt + 2t²t · 5t - 3t ·5t²t</v>
      </c>
      <c r="C166" s="1" t="str">
        <f>E166-H166*I166&amp;J166&amp;"³"&amp;K166&amp;" + "&amp;F166*G166&amp;J166&amp;"²"&amp;K166&amp;"²"</f>
        <v>-14t³t + 10t²t²</v>
      </c>
      <c r="E166">
        <f ca="1" t="shared" si="21"/>
        <v>1</v>
      </c>
      <c r="F166">
        <f ca="1" t="shared" si="21"/>
        <v>2</v>
      </c>
      <c r="G166">
        <f ca="1">ROUND(RAND()*5+0.5,0)+F166</f>
        <v>5</v>
      </c>
      <c r="H166">
        <f ca="1">ROUND(RAND()*5+0.5,0)</f>
        <v>3</v>
      </c>
      <c r="I166">
        <f ca="1">ROUND(RAND()*5+0.5,0)+E166</f>
        <v>5</v>
      </c>
      <c r="J166" t="str">
        <f t="shared" si="22"/>
        <v>t</v>
      </c>
      <c r="K166" t="str">
        <f t="shared" si="22"/>
        <v>t</v>
      </c>
      <c r="L166" t="str">
        <f t="shared" si="22"/>
        <v>t</v>
      </c>
    </row>
    <row r="167" spans="1:12" ht="15">
      <c r="A167">
        <v>5</v>
      </c>
      <c r="B167" s="1" t="str">
        <f>J167&amp;"² · "&amp;E167&amp;J167&amp;K167&amp;" + "&amp;F167&amp;K167&amp;"²"&amp;J167&amp;" · "&amp;G167&amp;J167&amp;" - "&amp;H167&amp;J167&amp;" ·"&amp;I167&amp;J167&amp;"²"&amp;K167</f>
        <v>u² · 2uu + 2u²u · 3u - 4u ·3u²u</v>
      </c>
      <c r="C167" s="1" t="str">
        <f>E167-H167*I167&amp;J167&amp;"³"&amp;K167&amp;" + "&amp;F167*G167&amp;J167&amp;"²"&amp;K167&amp;"²"</f>
        <v>-10u³u + 6u²u²</v>
      </c>
      <c r="E167">
        <f ca="1" t="shared" si="21"/>
        <v>2</v>
      </c>
      <c r="F167">
        <f ca="1" t="shared" si="21"/>
        <v>2</v>
      </c>
      <c r="G167">
        <f ca="1">ROUND(RAND()*5+0.5,0)+F167</f>
        <v>3</v>
      </c>
      <c r="H167">
        <f ca="1">ROUND(RAND()*5+0.5,0)</f>
        <v>4</v>
      </c>
      <c r="I167">
        <f ca="1">ROUND(RAND()*5+0.5,0)</f>
        <v>3</v>
      </c>
      <c r="J167" t="str">
        <f t="shared" si="22"/>
        <v>u</v>
      </c>
      <c r="K167" t="str">
        <f t="shared" si="22"/>
        <v>u</v>
      </c>
      <c r="L167" t="str">
        <f t="shared" si="22"/>
        <v>u</v>
      </c>
    </row>
    <row r="168" spans="2:3" ht="15">
      <c r="B168" s="1"/>
      <c r="C168" s="1"/>
    </row>
    <row r="169" spans="1:3" ht="15">
      <c r="A169">
        <f ca="1">ROUND(RAND()*MAX(A163:A168)+0.5,0)</f>
        <v>1</v>
      </c>
      <c r="B169" s="1" t="str">
        <f>VLOOKUP($A169,$A163:$C167,2)</f>
        <v>x² · 5xx + 1x²x · 6x - 4x ·3x²x</v>
      </c>
      <c r="C169" s="1" t="str">
        <f>VLOOKUP($A169,$A163:$C167,3)</f>
        <v>-7x³x + 6x²x²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4" sqref="B4:B20"/>
    </sheetView>
  </sheetViews>
  <sheetFormatPr defaultColWidth="11.421875" defaultRowHeight="12.75"/>
  <cols>
    <col min="2" max="2" width="23.140625" style="0" customWidth="1"/>
  </cols>
  <sheetData>
    <row r="1" ht="12.75">
      <c r="A1">
        <v>17</v>
      </c>
    </row>
    <row r="2" ht="12.75">
      <c r="A2">
        <f ca="1">ROUND(RAND()*(A1-1)+0.5,0)</f>
        <v>3</v>
      </c>
    </row>
    <row r="4" spans="1:3" ht="12.75">
      <c r="A4">
        <f ca="1">MOD(ROUND(RAND()*A1+0.5,0),A1)</f>
        <v>2</v>
      </c>
      <c r="B4" t="str">
        <f>Daten1!B9</f>
        <v>3w · 3wx · 2xw</v>
      </c>
      <c r="C4" t="str">
        <f>Daten1!C9</f>
        <v>18 w³ x²</v>
      </c>
    </row>
    <row r="5" spans="1:3" ht="12.75">
      <c r="A5">
        <f>MOD(A4+$A$2,$A$1)</f>
        <v>5</v>
      </c>
      <c r="B5" t="str">
        <f>Daten1!B19</f>
        <v>5x + 5xy - 6 - 8yx+ 8x</v>
      </c>
      <c r="C5" t="str">
        <f>Daten1!C19</f>
        <v>13x - 3xy - 6</v>
      </c>
    </row>
    <row r="6" spans="1:3" ht="12.75">
      <c r="A6">
        <f>MOD(A5+$A$2,$A$1)</f>
        <v>8</v>
      </c>
      <c r="B6" t="str">
        <f>Daten1!B29</f>
        <v>5xz + 3xy - 7yx - 9zx</v>
      </c>
      <c r="C6" t="str">
        <f>Daten1!C29</f>
        <v>-4xz - 4xy</v>
      </c>
    </row>
    <row r="7" spans="1:3" ht="12.75">
      <c r="A7">
        <f aca="true" t="shared" si="0" ref="A7:A20">MOD(A6+$A$2,$A$1)</f>
        <v>11</v>
      </c>
      <c r="B7" t="str">
        <f>Daten1!B39</f>
        <v>-3v²w + 5vw + 7w²v - 11vw²</v>
      </c>
      <c r="C7" t="str">
        <f>Daten1!C39</f>
        <v>-3v²w + 5vw - 4vw²</v>
      </c>
    </row>
    <row r="8" spans="1:3" ht="12.75">
      <c r="A8">
        <f t="shared" si="0"/>
        <v>14</v>
      </c>
      <c r="B8" t="str">
        <f>Daten1!B49</f>
        <v>(3v + 4w) - (7v + 9w)</v>
      </c>
      <c r="C8" t="str">
        <f>Daten1!C49</f>
        <v>-4v - 5w</v>
      </c>
    </row>
    <row r="9" spans="1:3" ht="12.75">
      <c r="A9">
        <f t="shared" si="0"/>
        <v>0</v>
      </c>
      <c r="B9" t="str">
        <f>Daten1!B59</f>
        <v>(1t² + 3t) - (6t + 3t²)</v>
      </c>
      <c r="C9" t="str">
        <f>Daten1!C59</f>
        <v>-2t² - 3t</v>
      </c>
    </row>
    <row r="10" spans="1:3" ht="12.75">
      <c r="A10">
        <f t="shared" si="0"/>
        <v>3</v>
      </c>
      <c r="B10" t="str">
        <f>Daten1!B69</f>
        <v>1u + 1 · (5t + 5u)</v>
      </c>
      <c r="C10" t="str">
        <f>Daten1!C69</f>
        <v>5t + 6u</v>
      </c>
    </row>
    <row r="11" spans="1:3" ht="12.75">
      <c r="A11">
        <f t="shared" si="0"/>
        <v>6</v>
      </c>
      <c r="B11" t="str">
        <f>Daten1!B79</f>
        <v>(-4t) · (8t + 6u)</v>
      </c>
      <c r="C11" t="str">
        <f>Daten1!C79</f>
        <v>-32t² - 24tu</v>
      </c>
    </row>
    <row r="12" spans="1:3" ht="12.75">
      <c r="A12">
        <f t="shared" si="0"/>
        <v>9</v>
      </c>
      <c r="B12" t="str">
        <f>Daten1!B89</f>
        <v>x + (-1) · (2x + 8y)</v>
      </c>
      <c r="C12" t="str">
        <f>Daten1!C89</f>
        <v>-1x - 8y</v>
      </c>
    </row>
    <row r="13" spans="1:3" ht="12.75">
      <c r="A13">
        <f t="shared" si="0"/>
        <v>12</v>
      </c>
      <c r="B13" t="str">
        <f>Daten1!B99</f>
        <v>(8wx + 32x) :4x</v>
      </c>
      <c r="C13" t="str">
        <f>Daten1!C99</f>
        <v>2w + 8</v>
      </c>
    </row>
    <row r="14" spans="1:3" ht="12.75">
      <c r="A14">
        <f t="shared" si="0"/>
        <v>15</v>
      </c>
      <c r="B14" t="str">
        <f>Daten1!B109</f>
        <v>(w + 5) · (6 + 5w)</v>
      </c>
      <c r="C14" t="str">
        <f>Daten1!C109</f>
        <v>5w² + 31w+ 30</v>
      </c>
    </row>
    <row r="15" spans="1:3" ht="12.75">
      <c r="A15">
        <f t="shared" si="0"/>
        <v>1</v>
      </c>
      <c r="B15" t="str">
        <f>Daten1!B119</f>
        <v>(v - 4) · (1v - 9)</v>
      </c>
      <c r="C15" t="str">
        <f>Daten1!C119</f>
        <v>1v² - 13v + 36</v>
      </c>
    </row>
    <row r="16" spans="1:3" ht="12.75">
      <c r="A16">
        <f t="shared" si="0"/>
        <v>4</v>
      </c>
      <c r="B16" t="str">
        <f>Daten1!B129</f>
        <v>(u - 5)²</v>
      </c>
      <c r="C16" t="str">
        <f>Daten1!C129</f>
        <v>u² - 10u + 25</v>
      </c>
    </row>
    <row r="17" spans="1:3" ht="12.75">
      <c r="A17">
        <f t="shared" si="0"/>
        <v>7</v>
      </c>
      <c r="B17" t="str">
        <f>Daten1!B139</f>
        <v>(t + 4)²</v>
      </c>
      <c r="C17" t="str">
        <f>Daten1!C139</f>
        <v>t² + 8t + 16</v>
      </c>
    </row>
    <row r="18" spans="1:3" ht="12.75">
      <c r="A18">
        <f t="shared" si="0"/>
        <v>10</v>
      </c>
      <c r="B18" t="str">
        <f>Daten1!B149</f>
        <v>(v + 1) · (v - 1)</v>
      </c>
      <c r="C18" t="str">
        <f>Daten1!C149</f>
        <v>v² - 1</v>
      </c>
    </row>
    <row r="19" spans="1:3" ht="12.75">
      <c r="A19">
        <f t="shared" si="0"/>
        <v>13</v>
      </c>
      <c r="B19" t="str">
        <f>Daten1!B159</f>
        <v>(2u + 4) · (2u - 4)</v>
      </c>
      <c r="C19" t="str">
        <f>Daten1!C159</f>
        <v>4u² - 16</v>
      </c>
    </row>
    <row r="20" spans="1:3" ht="12.75">
      <c r="A20">
        <f t="shared" si="0"/>
        <v>16</v>
      </c>
      <c r="B20" t="str">
        <f>Daten1!B169</f>
        <v>x² · 5xx + 1x²x · 6x - 4x ·3x²x</v>
      </c>
      <c r="C20" t="str">
        <f>Daten1!C169</f>
        <v>-7x³x + 6x²x²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C14" sqref="C14"/>
    </sheetView>
  </sheetViews>
  <sheetFormatPr defaultColWidth="11.421875" defaultRowHeight="12.75"/>
  <cols>
    <col min="10" max="10" width="19.00390625" style="0" customWidth="1"/>
    <col min="11" max="11" width="26.57421875" style="0" customWidth="1"/>
    <col min="13" max="13" width="5.00390625" style="0" customWidth="1"/>
  </cols>
  <sheetData>
    <row r="1" ht="12.75">
      <c r="B1" t="s">
        <v>26</v>
      </c>
    </row>
    <row r="2" spans="3:11" ht="12.75">
      <c r="C2" t="s">
        <v>16</v>
      </c>
      <c r="D2" t="s">
        <v>17</v>
      </c>
      <c r="E2" t="s">
        <v>18</v>
      </c>
      <c r="F2" t="s">
        <v>19</v>
      </c>
      <c r="J2" t="s">
        <v>25</v>
      </c>
      <c r="K2" t="s">
        <v>6</v>
      </c>
    </row>
    <row r="3" spans="1:18" ht="12.75">
      <c r="A3">
        <f>RANK(B3,$B$3:$B$26)</f>
        <v>14</v>
      </c>
      <c r="B3">
        <f ca="1">RAND()</f>
        <v>0.17568114876322638</v>
      </c>
      <c r="C3">
        <f ca="1">ROUND(RAND()*7+2,0)</f>
        <v>6</v>
      </c>
      <c r="D3">
        <f ca="1">ROUND(RAND()*7+2,0)</f>
        <v>5</v>
      </c>
      <c r="E3">
        <f ca="1">ROUND(RAND()*7+2,0)</f>
        <v>7</v>
      </c>
      <c r="F3">
        <f ca="1">ROUND(RAND()*7+2,0)</f>
        <v>8</v>
      </c>
      <c r="G3">
        <f ca="1">ROUND(RAND()*9+1,0)</f>
        <v>6</v>
      </c>
      <c r="H3" t="str">
        <f>IF(VLOOKUP($G3,$P$3:$R$12,2)=0,"",VLOOKUP($G3,$P$3:$R$12,2))</f>
        <v>a²</v>
      </c>
      <c r="I3" t="str">
        <f>IF(VLOOKUP($G3,$P$3:$R$12,3)=0,"",VLOOKUP($G3,$P$3:$R$12,3))</f>
        <v>a</v>
      </c>
      <c r="J3" t="str">
        <f>$C3&amp;$H3&amp;" + ("&amp;$D3&amp;$H3&amp;" + "&amp;$E3&amp;$I3&amp;") ="</f>
        <v>6a² + (5a² + 7a) =</v>
      </c>
      <c r="K3" t="str">
        <f>$C3&amp;$H3&amp;" + "&amp;$D3&amp;$H3&amp;" + "&amp;$E3&amp;$I3&amp;" = "&amp;$C3+$D3&amp;$H3&amp;" + "&amp;$E3&amp;$I3</f>
        <v>6a² + 5a² + 7a = 11a² + 7a</v>
      </c>
      <c r="P3">
        <v>1</v>
      </c>
      <c r="Q3" t="s">
        <v>20</v>
      </c>
      <c r="R3" t="s">
        <v>21</v>
      </c>
    </row>
    <row r="4" spans="1:18" ht="12.75">
      <c r="A4">
        <f aca="true" t="shared" si="0" ref="A4:A26">RANK(B4,$B$3:$B$26)</f>
        <v>15</v>
      </c>
      <c r="B4">
        <f ca="1">RAND()</f>
        <v>0.16145918999477282</v>
      </c>
      <c r="C4">
        <f ca="1">ROUND(RAND()*7+2,0)</f>
        <v>9</v>
      </c>
      <c r="D4">
        <f ca="1">ROUND(RAND()*7+2,0)</f>
        <v>4</v>
      </c>
      <c r="E4">
        <f ca="1">ROUND(RAND()*7+2,0)</f>
        <v>3</v>
      </c>
      <c r="F4">
        <f ca="1">ROUND(RAND()*7+2,0)</f>
        <v>2</v>
      </c>
      <c r="G4">
        <f ca="1">ROUND(RAND()*9+1,0)</f>
        <v>4</v>
      </c>
      <c r="H4" t="str">
        <f>IF(VLOOKUP($G4,$P$3:$R$12,2)=0,"",VLOOKUP($G4,$P$3:$R$12,2))</f>
        <v>b</v>
      </c>
      <c r="I4" t="str">
        <f>IF(VLOOKUP($G4,$P$3:$R$12,3)=0,"",VLOOKUP($G4,$P$3:$R$12,3))</f>
        <v>a</v>
      </c>
      <c r="J4" t="str">
        <f>$C4&amp;$H4&amp;" + ("&amp;$D4&amp;$H4&amp;" - "&amp;$E4&amp;$I4&amp;") ="</f>
        <v>9b + (4b - 3a) =</v>
      </c>
      <c r="K4" t="str">
        <f>$C4&amp;$H4&amp;" + "&amp;$D4&amp;$H4&amp;" - "&amp;$E4&amp;$I4&amp;" = "&amp;$C4+$D4&amp;$H4&amp;" - "&amp;$E4&amp;$I4</f>
        <v>9b + 4b - 3a = 13b - 3a</v>
      </c>
      <c r="P4">
        <v>2</v>
      </c>
      <c r="Q4" t="s">
        <v>13</v>
      </c>
      <c r="R4" t="s">
        <v>22</v>
      </c>
    </row>
    <row r="5" spans="1:18" ht="12.75">
      <c r="A5">
        <f t="shared" si="0"/>
        <v>20</v>
      </c>
      <c r="B5">
        <f ca="1">RAND()</f>
        <v>0.0893036860590184</v>
      </c>
      <c r="C5">
        <f ca="1">ROUND(RAND()*7+2,0)</f>
        <v>7</v>
      </c>
      <c r="D5">
        <f ca="1">ROUND(RAND()*7+2,0)</f>
        <v>5</v>
      </c>
      <c r="E5">
        <f ca="1">ROUND(RAND()*7+2,0)</f>
        <v>4</v>
      </c>
      <c r="F5">
        <f ca="1">ROUND(RAND()*7+2,0)</f>
        <v>5</v>
      </c>
      <c r="G5">
        <f ca="1">ROUND(RAND()*9+1,0)</f>
        <v>6</v>
      </c>
      <c r="H5" t="str">
        <f>IF(VLOOKUP($G5,$P$3:$R$12,2)=0,"",VLOOKUP($G5,$P$3:$R$12,2))</f>
        <v>a²</v>
      </c>
      <c r="I5" t="str">
        <f>IF(VLOOKUP($G5,$P$3:$R$12,3)=0,"",VLOOKUP($G5,$P$3:$R$12,3))</f>
        <v>a</v>
      </c>
      <c r="J5" t="str">
        <f>$C5&amp;$H5&amp;" + ("&amp;$D5&amp;$I5&amp;" + "&amp;$E5&amp;$H5&amp;") ="</f>
        <v>7a² + (5a + 4a²) =</v>
      </c>
      <c r="K5" t="str">
        <f>$C5&amp;$H5&amp;" + "&amp;$D5&amp;$I5&amp;" + "&amp;$E5&amp;$H5&amp;" = "&amp;$C5+$E5&amp;$H5&amp;" + "&amp;$D5&amp;$I5</f>
        <v>7a² + 5a + 4a² = 11a² + 5a</v>
      </c>
      <c r="P5">
        <v>3</v>
      </c>
      <c r="Q5" t="s">
        <v>22</v>
      </c>
      <c r="R5" t="s">
        <v>13</v>
      </c>
    </row>
    <row r="6" spans="1:18" ht="12.75">
      <c r="A6">
        <f t="shared" si="0"/>
        <v>11</v>
      </c>
      <c r="B6">
        <f ca="1">RAND()</f>
        <v>0.2627193207180267</v>
      </c>
      <c r="C6">
        <f ca="1">ROUND(RAND()*7+2,0)</f>
        <v>4</v>
      </c>
      <c r="D6">
        <f ca="1">ROUND(RAND()*7+2,0)</f>
        <v>4</v>
      </c>
      <c r="E6">
        <f ca="1">ROUND(RAND()*7+2,0)</f>
        <v>7</v>
      </c>
      <c r="F6">
        <f ca="1">ROUND(RAND()*7+2,0)</f>
        <v>5</v>
      </c>
      <c r="G6">
        <f ca="1">ROUND(RAND()*9+1,0)</f>
        <v>3</v>
      </c>
      <c r="H6" t="str">
        <f>IF(VLOOKUP($G6,$P$3:$R$12,2)=0,"",VLOOKUP($G6,$P$3:$R$12,2))</f>
        <v>y</v>
      </c>
      <c r="I6" t="str">
        <f>IF(VLOOKUP($G6,$P$3:$R$12,3)=0,"",VLOOKUP($G6,$P$3:$R$12,3))</f>
        <v>x</v>
      </c>
      <c r="J6" t="str">
        <f>$C6&amp;$H6&amp;" + ("&amp;$D6&amp;$I6&amp;" - "&amp;$E6&amp;$H6&amp;") ="</f>
        <v>4y + (4x - 7y) =</v>
      </c>
      <c r="K6" t="str">
        <f>$C6&amp;$H6&amp;" + "&amp;$D6&amp;$I6&amp;" - "&amp;$E6&amp;$H6&amp;" = "&amp;$C6-$E6&amp;$H6&amp;" + "&amp;$D6&amp;$I6</f>
        <v>4y + 4x - 7y = -3y + 4x</v>
      </c>
      <c r="P6">
        <v>4</v>
      </c>
      <c r="Q6" t="s">
        <v>21</v>
      </c>
      <c r="R6" t="s">
        <v>20</v>
      </c>
    </row>
    <row r="7" spans="1:17" ht="12.75">
      <c r="A7">
        <f t="shared" si="0"/>
        <v>4</v>
      </c>
      <c r="B7">
        <f ca="1">RAND()</f>
        <v>0.8257719556767742</v>
      </c>
      <c r="C7">
        <f ca="1">ROUND(RAND()*7+2,0)</f>
        <v>5</v>
      </c>
      <c r="D7">
        <f ca="1">ROUND(RAND()*7+2,0)</f>
        <v>6</v>
      </c>
      <c r="E7">
        <f ca="1">ROUND(RAND()*7+2,0)</f>
        <v>6</v>
      </c>
      <c r="F7">
        <f ca="1">ROUND(RAND()*7+2,0)</f>
        <v>6</v>
      </c>
      <c r="G7">
        <f ca="1">ROUND(RAND()*9+1,0)</f>
        <v>3</v>
      </c>
      <c r="H7" t="str">
        <f>IF(VLOOKUP($G7,$P$3:$R$12,2)=0,"",VLOOKUP($G7,$P$3:$R$12,2))</f>
        <v>y</v>
      </c>
      <c r="I7" t="str">
        <f>IF(VLOOKUP($G7,$P$3:$R$12,3)=0,"",VLOOKUP($G7,$P$3:$R$12,3))</f>
        <v>x</v>
      </c>
      <c r="J7" t="str">
        <f>$C7&amp;$H7&amp;" - ("&amp;$D7&amp;$H7&amp;" + "&amp;$E7&amp;$I7&amp;") ="</f>
        <v>5y - (6y + 6x) =</v>
      </c>
      <c r="K7" t="str">
        <f>IF($C7-$D7&lt;&gt;0,$C7&amp;$H7&amp;" - "&amp;$D7&amp;$H7&amp;" - "&amp;$E7&amp;$I7&amp;" = "&amp;$C7-$D7&amp;$H7&amp;" - "&amp;$E7&amp;$I7,$C7&amp;$H7&amp;" - "&amp;$D7&amp;$H7&amp;" - "&amp;$E7&amp;$I7&amp;" =  - "&amp;$E7&amp;$I7)</f>
        <v>5y - 6y - 6x = -1y - 6x</v>
      </c>
      <c r="P7">
        <v>5</v>
      </c>
      <c r="Q7" t="s">
        <v>20</v>
      </c>
    </row>
    <row r="8" spans="1:18" ht="12.75">
      <c r="A8">
        <f t="shared" si="0"/>
        <v>9</v>
      </c>
      <c r="B8">
        <f ca="1">RAND()</f>
        <v>0.4527667945871531</v>
      </c>
      <c r="C8">
        <f ca="1">ROUND(RAND()*7+2,0)</f>
        <v>5</v>
      </c>
      <c r="D8">
        <f ca="1">ROUND(RAND()*7+2,0)</f>
        <v>6</v>
      </c>
      <c r="E8">
        <f ca="1">ROUND(RAND()*7+2,0)</f>
        <v>6</v>
      </c>
      <c r="F8">
        <f ca="1">ROUND(RAND()*7+2,0)</f>
        <v>2</v>
      </c>
      <c r="G8">
        <f ca="1">ROUND(RAND()*9+1,0)</f>
        <v>9</v>
      </c>
      <c r="H8">
        <f>IF(VLOOKUP($G8,$P$3:$R$12,2)=0,"",VLOOKUP($G8,$P$3:$R$12,2))</f>
      </c>
      <c r="I8" t="str">
        <f>IF(VLOOKUP($G8,$P$3:$R$12,3)=0,"",VLOOKUP($G8,$P$3:$R$12,3))</f>
        <v>y</v>
      </c>
      <c r="J8" t="str">
        <f>$C8&amp;$H8&amp;" - ("&amp;$D8&amp;$H8&amp;" - "&amp;$E8&amp;$I8&amp;") ="</f>
        <v>5 - (6 - 6y) =</v>
      </c>
      <c r="K8" t="str">
        <f>IF($C8-$D8&lt;&gt;0,$C8&amp;$H8&amp;" - "&amp;$D8&amp;$H8&amp;" + "&amp;$E8&amp;$I8&amp;" = "&amp;$C8-$D8&amp;$H8&amp;" + "&amp;$E8&amp;$I8,$C8&amp;$H8&amp;" - "&amp;$D8&amp;$H8&amp;" + "&amp;$E8&amp;$I8&amp;" =  "&amp;$E8&amp;$I8)</f>
        <v>5 - 6 + 6y = -1 + 6y</v>
      </c>
      <c r="P8">
        <v>6</v>
      </c>
      <c r="Q8" t="s">
        <v>23</v>
      </c>
      <c r="R8" t="s">
        <v>20</v>
      </c>
    </row>
    <row r="9" spans="1:17" ht="12.75">
      <c r="A9">
        <f t="shared" si="0"/>
        <v>16</v>
      </c>
      <c r="B9">
        <f ca="1">RAND()</f>
        <v>0.15627973441840903</v>
      </c>
      <c r="C9">
        <f ca="1">ROUND(RAND()*7+2,0)</f>
        <v>9</v>
      </c>
      <c r="D9">
        <f ca="1">ROUND(RAND()*7+2,0)</f>
        <v>8</v>
      </c>
      <c r="E9">
        <f ca="1">ROUND(RAND()*7+2,0)</f>
        <v>7</v>
      </c>
      <c r="F9">
        <f ca="1">ROUND(RAND()*7+2,0)</f>
        <v>7</v>
      </c>
      <c r="G9">
        <f ca="1">ROUND(RAND()*9+1,0)</f>
        <v>8</v>
      </c>
      <c r="H9" t="str">
        <f>IF(VLOOKUP($G9,$P$3:$R$12,2)=0,"",VLOOKUP($G9,$P$3:$R$12,2))</f>
        <v>x²</v>
      </c>
      <c r="I9" t="str">
        <f>IF(VLOOKUP($G9,$P$3:$R$12,3)=0,"",VLOOKUP($G9,$P$3:$R$12,3))</f>
        <v>x</v>
      </c>
      <c r="J9" t="str">
        <f>$C9&amp;$H9&amp;" - ("&amp;$D9&amp;$I9&amp;" + "&amp;$E9&amp;$H9&amp;") ="</f>
        <v>9x² - (8x + 7x²) =</v>
      </c>
      <c r="K9" t="str">
        <f>IF($C9-$E9&lt;&gt;0,$C9&amp;$H9&amp;" - "&amp;$D9&amp;$I9&amp;" - "&amp;$E9&amp;$H9&amp;" = "&amp;$C9-$E9&amp;$H9&amp;" - "&amp;D9&amp;$I9,$C9&amp;$H9&amp;" - "&amp;$D9&amp;$I9&amp;" - "&amp;$E9&amp;$H9&amp;" =  - "&amp;$D9&amp;$I9)</f>
        <v>9x² - 8x - 7x² = 2x² - 8x</v>
      </c>
      <c r="P9">
        <v>7</v>
      </c>
      <c r="Q9" t="s">
        <v>13</v>
      </c>
    </row>
    <row r="10" spans="1:18" ht="12.75">
      <c r="A10">
        <f t="shared" si="0"/>
        <v>18</v>
      </c>
      <c r="B10">
        <f ca="1">RAND()</f>
        <v>0.122426966596073</v>
      </c>
      <c r="C10">
        <f ca="1">ROUND(RAND()*7+2,0)</f>
        <v>7</v>
      </c>
      <c r="D10">
        <f ca="1">ROUND(RAND()*7+2,0)</f>
        <v>8</v>
      </c>
      <c r="E10">
        <f ca="1">ROUND(RAND()*7+2,0)</f>
        <v>5</v>
      </c>
      <c r="F10">
        <f ca="1">ROUND(RAND()*7+2,0)</f>
        <v>3</v>
      </c>
      <c r="G10">
        <f ca="1">ROUND(RAND()*9+1,0)</f>
        <v>6</v>
      </c>
      <c r="H10" t="str">
        <f>IF(VLOOKUP($G10,$P$3:$R$12,2)=0,"",VLOOKUP($G10,$P$3:$R$12,2))</f>
        <v>a²</v>
      </c>
      <c r="I10" t="str">
        <f>IF(VLOOKUP($G10,$P$3:$R$12,3)=0,"",VLOOKUP($G10,$P$3:$R$12,3))</f>
        <v>a</v>
      </c>
      <c r="J10" t="str">
        <f>$C10&amp;$H10&amp;" - ("&amp;$D10&amp;$I10&amp;" - "&amp;$E10&amp;$H10&amp;") ="</f>
        <v>7a² - (8a - 5a²) =</v>
      </c>
      <c r="K10" t="str">
        <f>$C10&amp;$H10&amp;" - "&amp;$D10&amp;$I10&amp;" + "&amp;$E10&amp;$H10&amp;" = "&amp;$C10+$E10&amp;$H10&amp;" - "&amp;D10&amp;$I10</f>
        <v>7a² - 8a + 5a² = 12a² - 8a</v>
      </c>
      <c r="P10">
        <v>8</v>
      </c>
      <c r="Q10" t="s">
        <v>24</v>
      </c>
      <c r="R10" t="s">
        <v>13</v>
      </c>
    </row>
    <row r="11" spans="1:18" ht="12.75">
      <c r="A11">
        <f t="shared" si="0"/>
        <v>2</v>
      </c>
      <c r="B11">
        <f ca="1">RAND()</f>
        <v>0.9440520180709309</v>
      </c>
      <c r="C11">
        <f ca="1">ROUND(RAND()*7+2,0)</f>
        <v>7</v>
      </c>
      <c r="D11">
        <f ca="1">ROUND(RAND()*7+2,0)</f>
        <v>6</v>
      </c>
      <c r="E11">
        <f ca="1">ROUND(RAND()*7+2,0)</f>
        <v>2</v>
      </c>
      <c r="F11">
        <f ca="1">ROUND(RAND()*7+2,0)</f>
        <v>7</v>
      </c>
      <c r="G11">
        <f ca="1">ROUND(RAND()*9+1,0)</f>
        <v>8</v>
      </c>
      <c r="H11" t="str">
        <f>IF(VLOOKUP($G11,$P$3:$R$12,2)=0,"",VLOOKUP($G11,$P$3:$R$12,2))</f>
        <v>x²</v>
      </c>
      <c r="I11" t="str">
        <f>IF(VLOOKUP($G11,$P$3:$R$12,3)=0,"",VLOOKUP($G11,$P$3:$R$12,3))</f>
        <v>x</v>
      </c>
      <c r="J11" t="str">
        <f>$C11&amp;$H11&amp;" + ("&amp;$D11&amp;$H11&amp;" + "&amp;$E11&amp;$I11&amp;") ="</f>
        <v>7x² + (6x² + 2x) =</v>
      </c>
      <c r="K11" t="str">
        <f>$C11&amp;$H11&amp;" + "&amp;$D11&amp;$H11&amp;" + "&amp;$E11&amp;$I11&amp;" = "&amp;$C11+$D11&amp;$H11&amp;" + "&amp;$E11&amp;$I11</f>
        <v>7x² + 6x² + 2x = 13x² + 2x</v>
      </c>
      <c r="P11">
        <v>9</v>
      </c>
      <c r="R11" t="s">
        <v>22</v>
      </c>
    </row>
    <row r="12" spans="1:18" ht="12.75">
      <c r="A12">
        <f t="shared" si="0"/>
        <v>13</v>
      </c>
      <c r="B12">
        <f ca="1">RAND()</f>
        <v>0.19712702943908922</v>
      </c>
      <c r="C12">
        <f ca="1">ROUND(RAND()*7+2,0)</f>
        <v>8</v>
      </c>
      <c r="D12">
        <f ca="1">ROUND(RAND()*7+2,0)</f>
        <v>9</v>
      </c>
      <c r="E12">
        <f ca="1">ROUND(RAND()*7+2,0)</f>
        <v>5</v>
      </c>
      <c r="F12">
        <f ca="1">ROUND(RAND()*7+2,0)</f>
        <v>3</v>
      </c>
      <c r="G12">
        <f ca="1">ROUND(RAND()*9+1,0)</f>
        <v>6</v>
      </c>
      <c r="H12" t="str">
        <f>IF(VLOOKUP($G12,$P$3:$R$12,2)=0,"",VLOOKUP($G12,$P$3:$R$12,2))</f>
        <v>a²</v>
      </c>
      <c r="I12" t="str">
        <f>IF(VLOOKUP($G12,$P$3:$R$12,3)=0,"",VLOOKUP($G12,$P$3:$R$12,3))</f>
        <v>a</v>
      </c>
      <c r="J12" t="str">
        <f>$C12&amp;$H12&amp;" + ("&amp;$D12&amp;$H12&amp;" - "&amp;$E12&amp;$I12&amp;") ="</f>
        <v>8a² + (9a² - 5a) =</v>
      </c>
      <c r="K12" t="str">
        <f>$C12&amp;$H12&amp;" + "&amp;$D12&amp;$H12&amp;" - "&amp;$E12&amp;$I12&amp;" = "&amp;$C12+$D12&amp;$H12&amp;" - "&amp;$E12&amp;$I12</f>
        <v>8a² + 9a² - 5a = 17a² - 5a</v>
      </c>
      <c r="P12">
        <v>10</v>
      </c>
      <c r="R12" t="s">
        <v>21</v>
      </c>
    </row>
    <row r="13" spans="1:11" ht="12.75">
      <c r="A13">
        <f t="shared" si="0"/>
        <v>19</v>
      </c>
      <c r="B13">
        <f ca="1">RAND()</f>
        <v>0.10580868685443201</v>
      </c>
      <c r="C13">
        <f ca="1">ROUND(RAND()*7+2,0)</f>
        <v>7</v>
      </c>
      <c r="D13">
        <f ca="1">ROUND(RAND()*7+2,0)</f>
        <v>6</v>
      </c>
      <c r="E13">
        <f ca="1">ROUND(RAND()*7+2,0)</f>
        <v>7</v>
      </c>
      <c r="F13">
        <f ca="1">ROUND(RAND()*7+2,0)</f>
        <v>8</v>
      </c>
      <c r="G13">
        <f ca="1">ROUND(RAND()*9+1,0)</f>
        <v>10</v>
      </c>
      <c r="H13">
        <f>IF(VLOOKUP($G13,$P$3:$R$12,2)=0,"",VLOOKUP($G13,$P$3:$R$12,2))</f>
      </c>
      <c r="I13" t="str">
        <f>IF(VLOOKUP($G13,$P$3:$R$12,3)=0,"",VLOOKUP($G13,$P$3:$R$12,3))</f>
        <v>b</v>
      </c>
      <c r="J13" t="str">
        <f>$C13&amp;$H13&amp;" + ("&amp;$D13&amp;$I13&amp;" + "&amp;$E13&amp;$H13&amp;") ="</f>
        <v>7 + (6b + 7) =</v>
      </c>
      <c r="K13" t="str">
        <f>$C13&amp;$H13&amp;" + "&amp;$D13&amp;$I13&amp;" + "&amp;$E13&amp;$H13&amp;" = "&amp;$C13+$E13&amp;$H13&amp;" + "&amp;$D13&amp;$I13</f>
        <v>7 + 6b + 7 = 14 + 6b</v>
      </c>
    </row>
    <row r="14" spans="1:11" ht="12.75">
      <c r="A14">
        <f t="shared" si="0"/>
        <v>8</v>
      </c>
      <c r="B14">
        <f ca="1">RAND()</f>
        <v>0.45298561923715563</v>
      </c>
      <c r="C14">
        <f ca="1">ROUND(RAND()*7+2,0)</f>
        <v>9</v>
      </c>
      <c r="D14">
        <f ca="1">ROUND(RAND()*7+2,0)</f>
        <v>6</v>
      </c>
      <c r="E14">
        <f ca="1">ROUND(RAND()*7+2,0)</f>
        <v>9</v>
      </c>
      <c r="F14">
        <f ca="1">ROUND(RAND()*7+2,0)</f>
        <v>5</v>
      </c>
      <c r="G14">
        <f ca="1">ROUND(RAND()*9+1,0)</f>
        <v>5</v>
      </c>
      <c r="H14" t="str">
        <f>IF(VLOOKUP($G14,$P$3:$R$12,2)=0,"",VLOOKUP($G14,$P$3:$R$12,2))</f>
        <v>a</v>
      </c>
      <c r="I14">
        <f>IF(VLOOKUP($G14,$P$3:$R$12,3)=0,"",VLOOKUP($G14,$P$3:$R$12,3))</f>
      </c>
      <c r="J14" t="str">
        <f>$C14&amp;$H14&amp;" + ("&amp;$D14&amp;$I14&amp;" - "&amp;$E14&amp;$H14&amp;") ="</f>
        <v>9a + (6 - 9a) =</v>
      </c>
      <c r="K14" t="str">
        <f>$C14&amp;$H14&amp;" + "&amp;$D14&amp;$I14&amp;" - "&amp;$E14&amp;$H14&amp;" = "&amp;$C14-$E14&amp;$H14&amp;" + "&amp;$D14&amp;$I14</f>
        <v>9a + 6 - 9a = 0a + 6</v>
      </c>
    </row>
    <row r="15" spans="1:11" ht="12.75">
      <c r="A15">
        <f t="shared" si="0"/>
        <v>10</v>
      </c>
      <c r="B15">
        <f ca="1">RAND()</f>
        <v>0.39429938085261895</v>
      </c>
      <c r="C15">
        <f ca="1">ROUND(RAND()*7+2,0)</f>
        <v>3</v>
      </c>
      <c r="D15">
        <f ca="1">ROUND(RAND()*7+2,0)</f>
        <v>7</v>
      </c>
      <c r="E15">
        <f ca="1">ROUND(RAND()*7+2,0)</f>
        <v>5</v>
      </c>
      <c r="F15">
        <f ca="1">ROUND(RAND()*7+2,0)</f>
        <v>2</v>
      </c>
      <c r="G15">
        <f ca="1">ROUND(RAND()*9+1,0)</f>
        <v>5</v>
      </c>
      <c r="H15" t="str">
        <f>IF(VLOOKUP($G15,$P$3:$R$12,2)=0,"",VLOOKUP($G15,$P$3:$R$12,2))</f>
        <v>a</v>
      </c>
      <c r="I15">
        <f>IF(VLOOKUP($G15,$P$3:$R$12,3)=0,"",VLOOKUP($G15,$P$3:$R$12,3))</f>
      </c>
      <c r="J15" t="str">
        <f>$C15&amp;$H15&amp;" - ("&amp;$D15&amp;$H15&amp;" + "&amp;$E15&amp;$I15&amp;") ="</f>
        <v>3a - (7a + 5) =</v>
      </c>
      <c r="K15" t="str">
        <f>IF($C15-$D15&lt;&gt;0,$C15&amp;$H15&amp;" - "&amp;$D15&amp;$H15&amp;" - "&amp;$E15&amp;$I15&amp;" = "&amp;$C15-$D15&amp;$H15&amp;" - "&amp;$E15&amp;$I15,$C15&amp;$H15&amp;" - "&amp;$D15&amp;$H15&amp;" - "&amp;$E15&amp;$I15&amp;" =  - "&amp;$E15&amp;$I15)</f>
        <v>3a - 7a - 5 = -4a - 5</v>
      </c>
    </row>
    <row r="16" spans="1:11" ht="12.75">
      <c r="A16">
        <f t="shared" si="0"/>
        <v>3</v>
      </c>
      <c r="B16">
        <f ca="1">RAND()</f>
        <v>0.830170365854449</v>
      </c>
      <c r="C16">
        <f ca="1">ROUND(RAND()*7+2,0)</f>
        <v>5</v>
      </c>
      <c r="D16">
        <f ca="1">ROUND(RAND()*7+2,0)</f>
        <v>9</v>
      </c>
      <c r="E16">
        <f ca="1">ROUND(RAND()*7+2,0)</f>
        <v>6</v>
      </c>
      <c r="F16">
        <f ca="1">ROUND(RAND()*7+2,0)</f>
        <v>3</v>
      </c>
      <c r="G16">
        <f ca="1">ROUND(RAND()*9+1,0)</f>
        <v>8</v>
      </c>
      <c r="H16" t="str">
        <f>IF(VLOOKUP($G16,$P$3:$R$12,2)=0,"",VLOOKUP($G16,$P$3:$R$12,2))</f>
        <v>x²</v>
      </c>
      <c r="I16" t="str">
        <f>IF(VLOOKUP($G16,$P$3:$R$12,3)=0,"",VLOOKUP($G16,$P$3:$R$12,3))</f>
        <v>x</v>
      </c>
      <c r="J16" t="str">
        <f>$C16&amp;$H16&amp;" - ("&amp;$D16&amp;$H16&amp;" - "&amp;$E16&amp;$I16&amp;") ="</f>
        <v>5x² - (9x² - 6x) =</v>
      </c>
      <c r="K16" t="str">
        <f>IF($C16-$D16&lt;&gt;0,$C16&amp;$H16&amp;" - "&amp;$D16&amp;$H16&amp;" + "&amp;$E16&amp;$I16&amp;" = "&amp;$C16-$D16&amp;$H16&amp;" + "&amp;$E16&amp;$I16,$C16&amp;$H16&amp;" - "&amp;$D16&amp;$H16&amp;" + "&amp;$E16&amp;$I16&amp;" =  "&amp;$E16&amp;$I16)</f>
        <v>5x² - 9x² + 6x = -4x² + 6x</v>
      </c>
    </row>
    <row r="17" spans="1:11" ht="12.75">
      <c r="A17">
        <f t="shared" si="0"/>
        <v>22</v>
      </c>
      <c r="B17">
        <f ca="1">RAND()</f>
        <v>0.07015870904361998</v>
      </c>
      <c r="C17">
        <f ca="1">ROUND(RAND()*7+2,0)</f>
        <v>5</v>
      </c>
      <c r="D17">
        <f ca="1">ROUND(RAND()*7+2,0)</f>
        <v>7</v>
      </c>
      <c r="E17">
        <f ca="1">ROUND(RAND()*7+2,0)</f>
        <v>2</v>
      </c>
      <c r="F17">
        <f ca="1">ROUND(RAND()*7+2,0)</f>
        <v>4</v>
      </c>
      <c r="G17">
        <f ca="1">ROUND(RAND()*9+1,0)</f>
        <v>10</v>
      </c>
      <c r="H17">
        <f>IF(VLOOKUP($G17,$P$3:$R$12,2)=0,"",VLOOKUP($G17,$P$3:$R$12,2))</f>
      </c>
      <c r="I17" t="str">
        <f>IF(VLOOKUP($G17,$P$3:$R$12,3)=0,"",VLOOKUP($G17,$P$3:$R$12,3))</f>
        <v>b</v>
      </c>
      <c r="J17" t="str">
        <f>$C17&amp;$H17&amp;" - ("&amp;$D17&amp;$I17&amp;" + "&amp;$E17&amp;$H17&amp;") ="</f>
        <v>5 - (7b + 2) =</v>
      </c>
      <c r="K17" t="str">
        <f>IF($C17-$E17&lt;&gt;0,$C17&amp;$H17&amp;" - "&amp;$D17&amp;$I17&amp;" - "&amp;$E17&amp;$H17&amp;" = "&amp;$C17-$E17&amp;$H17&amp;" - "&amp;D17&amp;$I17,$C17&amp;$H17&amp;" - "&amp;$D17&amp;$I17&amp;" - "&amp;$E17&amp;$H17&amp;" =  - "&amp;$D17&amp;$I17)</f>
        <v>5 - 7b - 2 = 3 - 7b</v>
      </c>
    </row>
    <row r="18" spans="1:11" ht="12.75">
      <c r="A18">
        <f t="shared" si="0"/>
        <v>17</v>
      </c>
      <c r="B18">
        <f ca="1">RAND()</f>
        <v>0.13535653635042288</v>
      </c>
      <c r="C18">
        <f ca="1">ROUND(RAND()*7+2,0)</f>
        <v>7</v>
      </c>
      <c r="D18">
        <f ca="1">ROUND(RAND()*7+2,0)</f>
        <v>8</v>
      </c>
      <c r="E18">
        <f ca="1">ROUND(RAND()*7+2,0)</f>
        <v>4</v>
      </c>
      <c r="F18">
        <f ca="1">ROUND(RAND()*7+2,0)</f>
        <v>2</v>
      </c>
      <c r="G18">
        <f ca="1">ROUND(RAND()*9+1,0)</f>
        <v>1</v>
      </c>
      <c r="H18" t="str">
        <f>IF(VLOOKUP($G18,$P$3:$R$12,2)=0,"",VLOOKUP($G18,$P$3:$R$12,2))</f>
        <v>a</v>
      </c>
      <c r="I18" t="str">
        <f>IF(VLOOKUP($G18,$P$3:$R$12,3)=0,"",VLOOKUP($G18,$P$3:$R$12,3))</f>
        <v>b</v>
      </c>
      <c r="J18" t="str">
        <f>$C18&amp;$H18&amp;" - ("&amp;$D18&amp;$I18&amp;" - "&amp;$E18&amp;$H18&amp;") ="</f>
        <v>7a - (8b - 4a) =</v>
      </c>
      <c r="K18" t="str">
        <f>$C18&amp;$H18&amp;" - "&amp;$D18&amp;$I18&amp;" + "&amp;$E18&amp;$H18&amp;" = "&amp;$C18+$E18&amp;$H18&amp;" - "&amp;D18&amp;$I18</f>
        <v>7a - 8b + 4a = 11a - 8b</v>
      </c>
    </row>
    <row r="19" spans="1:11" ht="12.75">
      <c r="A19">
        <f t="shared" si="0"/>
        <v>7</v>
      </c>
      <c r="B19">
        <f ca="1">RAND()</f>
        <v>0.5327291859088964</v>
      </c>
      <c r="C19">
        <f ca="1">ROUND(RAND()*7+2,0)</f>
        <v>4</v>
      </c>
      <c r="D19">
        <f ca="1">ROUND(RAND()*7+2,0)</f>
        <v>6</v>
      </c>
      <c r="E19">
        <f ca="1">ROUND(RAND()*7+2,0)</f>
        <v>9</v>
      </c>
      <c r="F19">
        <f ca="1">ROUND(RAND()*7+2,0)</f>
        <v>9</v>
      </c>
      <c r="G19">
        <f ca="1">ROUND(RAND()*9+1,0)</f>
        <v>8</v>
      </c>
      <c r="H19" t="str">
        <f>IF(VLOOKUP($G19,$P$3:$R$12,2)=0,"",VLOOKUP($G19,$P$3:$R$12,2))</f>
        <v>x²</v>
      </c>
      <c r="I19" t="str">
        <f>IF(VLOOKUP($G19,$P$3:$R$12,3)=0,"",VLOOKUP($G19,$P$3:$R$12,3))</f>
        <v>x</v>
      </c>
      <c r="J19" t="str">
        <f>$C19&amp;$H19&amp;" + ("&amp;$D19&amp;$H19&amp;" + "&amp;$E19&amp;$I19&amp;") ="</f>
        <v>4x² + (6x² + 9x) =</v>
      </c>
      <c r="K19" t="str">
        <f>$C19&amp;$H19&amp;" + "&amp;$D19&amp;$H19&amp;" + "&amp;$E19&amp;$I19&amp;" = "&amp;$C19+$D19&amp;$H19&amp;" + "&amp;$E19&amp;$I19</f>
        <v>4x² + 6x² + 9x = 10x² + 9x</v>
      </c>
    </row>
    <row r="20" spans="1:11" ht="12.75">
      <c r="A20">
        <f t="shared" si="0"/>
        <v>23</v>
      </c>
      <c r="B20">
        <f ca="1">RAND()</f>
        <v>0.05877951873809373</v>
      </c>
      <c r="C20">
        <f ca="1">ROUND(RAND()*7+2,0)</f>
        <v>9</v>
      </c>
      <c r="D20">
        <f ca="1">ROUND(RAND()*7+2,0)</f>
        <v>5</v>
      </c>
      <c r="E20">
        <f ca="1">ROUND(RAND()*7+2,0)</f>
        <v>4</v>
      </c>
      <c r="F20">
        <f ca="1">ROUND(RAND()*7+2,0)</f>
        <v>7</v>
      </c>
      <c r="G20">
        <f ca="1">ROUND(RAND()*9+1,0)</f>
        <v>6</v>
      </c>
      <c r="H20" t="str">
        <f>IF(VLOOKUP($G20,$P$3:$R$12,2)=0,"",VLOOKUP($G20,$P$3:$R$12,2))</f>
        <v>a²</v>
      </c>
      <c r="I20" t="str">
        <f>IF(VLOOKUP($G20,$P$3:$R$12,3)=0,"",VLOOKUP($G20,$P$3:$R$12,3))</f>
        <v>a</v>
      </c>
      <c r="J20" t="str">
        <f>$C20&amp;$H20&amp;" + ("&amp;$D20&amp;$H20&amp;" - "&amp;$E20&amp;$I20&amp;") ="</f>
        <v>9a² + (5a² - 4a) =</v>
      </c>
      <c r="K20" t="str">
        <f>$C20&amp;$H20&amp;" + "&amp;$D20&amp;$H20&amp;" - "&amp;$E20&amp;$I20&amp;" = "&amp;$C20+$D20&amp;$H20&amp;" - "&amp;$E20&amp;$I20</f>
        <v>9a² + 5a² - 4a = 14a² - 4a</v>
      </c>
    </row>
    <row r="21" spans="1:11" ht="12.75">
      <c r="A21">
        <f t="shared" si="0"/>
        <v>24</v>
      </c>
      <c r="B21">
        <f ca="1">RAND()</f>
        <v>0.05616053374734664</v>
      </c>
      <c r="C21">
        <f ca="1">ROUND(RAND()*7+2,0)</f>
        <v>8</v>
      </c>
      <c r="D21">
        <f ca="1">ROUND(RAND()*7+2,0)</f>
        <v>8</v>
      </c>
      <c r="E21">
        <f ca="1">ROUND(RAND()*7+2,0)</f>
        <v>8</v>
      </c>
      <c r="F21">
        <f ca="1">ROUND(RAND()*7+2,0)</f>
        <v>6</v>
      </c>
      <c r="G21">
        <f ca="1">ROUND(RAND()*9+1,0)</f>
        <v>5</v>
      </c>
      <c r="H21" t="str">
        <f>IF(VLOOKUP($G21,$P$3:$R$12,2)=0,"",VLOOKUP($G21,$P$3:$R$12,2))</f>
        <v>a</v>
      </c>
      <c r="I21">
        <f>IF(VLOOKUP($G21,$P$3:$R$12,3)=0,"",VLOOKUP($G21,$P$3:$R$12,3))</f>
      </c>
      <c r="J21" t="str">
        <f>$C21&amp;$H21&amp;" + ("&amp;$D21&amp;$I21&amp;" + "&amp;$E21&amp;$H21&amp;") ="</f>
        <v>8a + (8 + 8a) =</v>
      </c>
      <c r="K21" t="str">
        <f>$C21&amp;$H21&amp;" + "&amp;$D21&amp;$I21&amp;" + "&amp;$E21&amp;$H21&amp;" = "&amp;$C21+$E21&amp;$H21&amp;" + "&amp;$D21&amp;$I21</f>
        <v>8a + 8 + 8a = 16a + 8</v>
      </c>
    </row>
    <row r="22" spans="1:11" ht="12.75">
      <c r="A22">
        <f t="shared" si="0"/>
        <v>12</v>
      </c>
      <c r="B22">
        <f ca="1">RAND()</f>
        <v>0.21498932996984343</v>
      </c>
      <c r="C22">
        <f ca="1">ROUND(RAND()*7+2,0)</f>
        <v>7</v>
      </c>
      <c r="D22">
        <f ca="1">ROUND(RAND()*7+2,0)</f>
        <v>7</v>
      </c>
      <c r="E22">
        <f ca="1">ROUND(RAND()*7+2,0)</f>
        <v>6</v>
      </c>
      <c r="F22">
        <f ca="1">ROUND(RAND()*7+2,0)</f>
        <v>7</v>
      </c>
      <c r="G22">
        <f ca="1">ROUND(RAND()*9+1,0)</f>
        <v>10</v>
      </c>
      <c r="H22">
        <f>IF(VLOOKUP($G22,$P$3:$R$12,2)=0,"",VLOOKUP($G22,$P$3:$R$12,2))</f>
      </c>
      <c r="I22" t="str">
        <f>IF(VLOOKUP($G22,$P$3:$R$12,3)=0,"",VLOOKUP($G22,$P$3:$R$12,3))</f>
        <v>b</v>
      </c>
      <c r="J22" t="str">
        <f>$C22&amp;$H22&amp;" + ("&amp;$D22&amp;$I22&amp;" - "&amp;$E22&amp;$H22&amp;") ="</f>
        <v>7 + (7b - 6) =</v>
      </c>
      <c r="K22" t="str">
        <f>$C22&amp;$H22&amp;" + "&amp;$D22&amp;$I22&amp;" - "&amp;$E22&amp;$H22&amp;" = "&amp;$C22-$E22&amp;$H22&amp;" + "&amp;$D22&amp;$I22</f>
        <v>7 + 7b - 6 = 1 + 7b</v>
      </c>
    </row>
    <row r="23" spans="1:11" ht="12.75">
      <c r="A23">
        <f t="shared" si="0"/>
        <v>21</v>
      </c>
      <c r="B23">
        <f ca="1">RAND()</f>
        <v>0.07732022979297548</v>
      </c>
      <c r="C23">
        <f ca="1">ROUND(RAND()*7+2,0)</f>
        <v>5</v>
      </c>
      <c r="D23">
        <f ca="1">ROUND(RAND()*7+2,0)</f>
        <v>8</v>
      </c>
      <c r="E23">
        <f ca="1">ROUND(RAND()*7+2,0)</f>
        <v>2</v>
      </c>
      <c r="F23">
        <f ca="1">ROUND(RAND()*7+2,0)</f>
        <v>6</v>
      </c>
      <c r="G23">
        <f ca="1">ROUND(RAND()*9+1,0)</f>
        <v>2</v>
      </c>
      <c r="H23" t="str">
        <f>IF(VLOOKUP($G23,$P$3:$R$12,2)=0,"",VLOOKUP($G23,$P$3:$R$12,2))</f>
        <v>x</v>
      </c>
      <c r="I23" t="str">
        <f>IF(VLOOKUP($G23,$P$3:$R$12,3)=0,"",VLOOKUP($G23,$P$3:$R$12,3))</f>
        <v>y</v>
      </c>
      <c r="J23" t="str">
        <f>$C23&amp;$H23&amp;" - ("&amp;$D23&amp;$H23&amp;" + "&amp;$E23&amp;$I23&amp;") ="</f>
        <v>5x - (8x + 2y) =</v>
      </c>
      <c r="K23" t="str">
        <f>IF($C23-$D23&lt;&gt;0,$C23&amp;$H23&amp;" - "&amp;$D23&amp;$H23&amp;" - "&amp;$E23&amp;$I23&amp;" = "&amp;$C23-$D23&amp;$H23&amp;" - "&amp;$E23&amp;$I23,$C23&amp;$H23&amp;" - "&amp;$D23&amp;$H23&amp;" - "&amp;$E23&amp;$I23&amp;" =  - "&amp;$E23&amp;$I23)</f>
        <v>5x - 8x - 2y = -3x - 2y</v>
      </c>
    </row>
    <row r="24" spans="1:11" ht="12.75">
      <c r="A24">
        <f t="shared" si="0"/>
        <v>1</v>
      </c>
      <c r="B24">
        <f ca="1">RAND()</f>
        <v>0.9740594697821232</v>
      </c>
      <c r="C24">
        <f ca="1">ROUND(RAND()*7+2,0)</f>
        <v>4</v>
      </c>
      <c r="D24">
        <f ca="1">ROUND(RAND()*7+2,0)</f>
        <v>6</v>
      </c>
      <c r="E24">
        <f ca="1">ROUND(RAND()*7+2,0)</f>
        <v>7</v>
      </c>
      <c r="F24">
        <f ca="1">ROUND(RAND()*7+2,0)</f>
        <v>8</v>
      </c>
      <c r="G24">
        <f ca="1">ROUND(RAND()*9+1,0)</f>
        <v>5</v>
      </c>
      <c r="H24" t="str">
        <f>IF(VLOOKUP($G24,$P$3:$R$12,2)=0,"",VLOOKUP($G24,$P$3:$R$12,2))</f>
        <v>a</v>
      </c>
      <c r="I24">
        <f>IF(VLOOKUP($G24,$P$3:$R$12,3)=0,"",VLOOKUP($G24,$P$3:$R$12,3))</f>
      </c>
      <c r="J24" t="str">
        <f>$C24&amp;$H24&amp;" - ("&amp;$D24&amp;$H24&amp;" - "&amp;$E24&amp;$I24&amp;") ="</f>
        <v>4a - (6a - 7) =</v>
      </c>
      <c r="K24" t="str">
        <f>IF($C24-$D24&lt;&gt;0,$C24&amp;$H24&amp;" - "&amp;$D24&amp;$H24&amp;" + "&amp;$E24&amp;$I24&amp;" = "&amp;$C24-$D24&amp;$H24&amp;" + "&amp;$E24&amp;$I24,$C24&amp;$H24&amp;" - "&amp;$D24&amp;$H24&amp;" + "&amp;$E24&amp;$I24&amp;" =  "&amp;$E24&amp;$I24)</f>
        <v>4a - 6a + 7 = -2a + 7</v>
      </c>
    </row>
    <row r="25" spans="1:11" ht="12.75">
      <c r="A25">
        <f t="shared" si="0"/>
        <v>6</v>
      </c>
      <c r="B25">
        <f ca="1">RAND()</f>
        <v>0.6765910095771879</v>
      </c>
      <c r="C25">
        <f ca="1">ROUND(RAND()*7+2,0)</f>
        <v>7</v>
      </c>
      <c r="D25">
        <f ca="1">ROUND(RAND()*7+2,0)</f>
        <v>8</v>
      </c>
      <c r="E25">
        <f ca="1">ROUND(RAND()*7+2,0)</f>
        <v>5</v>
      </c>
      <c r="F25">
        <f ca="1">ROUND(RAND()*7+2,0)</f>
        <v>6</v>
      </c>
      <c r="G25">
        <f ca="1">ROUND(RAND()*9+1,0)</f>
        <v>8</v>
      </c>
      <c r="H25" t="str">
        <f>IF(VLOOKUP($G25,$P$3:$R$12,2)=0,"",VLOOKUP($G25,$P$3:$R$12,2))</f>
        <v>x²</v>
      </c>
      <c r="I25" t="str">
        <f>IF(VLOOKUP($G25,$P$3:$R$12,3)=0,"",VLOOKUP($G25,$P$3:$R$12,3))</f>
        <v>x</v>
      </c>
      <c r="J25" t="str">
        <f>$C25&amp;$H25&amp;" - ("&amp;$D25&amp;$I25&amp;" + "&amp;$E25&amp;$H25&amp;") ="</f>
        <v>7x² - (8x + 5x²) =</v>
      </c>
      <c r="K25" t="str">
        <f>IF($C25-$E25&lt;&gt;0,$C25&amp;$H25&amp;" - "&amp;$D25&amp;$I25&amp;" - "&amp;$E25&amp;$H25&amp;" = "&amp;$C25-$E25&amp;$H25&amp;" - "&amp;D25&amp;$I25,$C25&amp;$H25&amp;" - "&amp;$D25&amp;$I25&amp;" - "&amp;$E25&amp;$H25&amp;" =  - "&amp;$D25&amp;$I25)</f>
        <v>7x² - 8x - 5x² = 2x² - 8x</v>
      </c>
    </row>
    <row r="26" spans="1:11" ht="12.75">
      <c r="A26">
        <f t="shared" si="0"/>
        <v>5</v>
      </c>
      <c r="B26">
        <f ca="1">RAND()</f>
        <v>0.7113655931115608</v>
      </c>
      <c r="C26">
        <f ca="1">ROUND(RAND()*7+2,0)</f>
        <v>4</v>
      </c>
      <c r="D26">
        <f ca="1">ROUND(RAND()*7+2,0)</f>
        <v>5</v>
      </c>
      <c r="E26">
        <f ca="1">ROUND(RAND()*7+2,0)</f>
        <v>2</v>
      </c>
      <c r="F26">
        <f ca="1">ROUND(RAND()*7+2,0)</f>
        <v>8</v>
      </c>
      <c r="G26">
        <f ca="1">ROUND(RAND()*9+1,0)</f>
        <v>1</v>
      </c>
      <c r="H26" t="str">
        <f>IF(VLOOKUP($G26,$P$3:$R$12,2)=0,"",VLOOKUP($G26,$P$3:$R$12,2))</f>
        <v>a</v>
      </c>
      <c r="I26" t="str">
        <f>IF(VLOOKUP($G26,$P$3:$R$12,3)=0,"",VLOOKUP($G26,$P$3:$R$12,3))</f>
        <v>b</v>
      </c>
      <c r="J26" t="str">
        <f>$C26&amp;$H26&amp;" - ("&amp;$D26&amp;$I26&amp;" - "&amp;$E26&amp;$H26&amp;") ="</f>
        <v>4a - (5b - 2a) =</v>
      </c>
      <c r="K26" t="str">
        <f>$C26&amp;$H26&amp;" - "&amp;$D26&amp;$I26&amp;" + "&amp;$E26&amp;$H26&amp;" = "&amp;$C26+$E26&amp;$H26&amp;" - "&amp;D26&amp;$I26</f>
        <v>4a - 5b + 2a = 6a - 5b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J8" sqref="J8"/>
    </sheetView>
  </sheetViews>
  <sheetFormatPr defaultColWidth="11.421875" defaultRowHeight="12.75"/>
  <cols>
    <col min="10" max="10" width="19.00390625" style="0" customWidth="1"/>
    <col min="11" max="11" width="26.57421875" style="0" customWidth="1"/>
    <col min="13" max="13" width="5.00390625" style="0" customWidth="1"/>
  </cols>
  <sheetData>
    <row r="1" ht="12.75">
      <c r="B1" s="6" t="s">
        <v>28</v>
      </c>
    </row>
    <row r="2" spans="3:11" ht="12.75">
      <c r="C2" t="s">
        <v>16</v>
      </c>
      <c r="D2" t="s">
        <v>17</v>
      </c>
      <c r="E2" t="s">
        <v>18</v>
      </c>
      <c r="F2" t="s">
        <v>19</v>
      </c>
      <c r="J2" t="s">
        <v>25</v>
      </c>
      <c r="K2" t="s">
        <v>6</v>
      </c>
    </row>
    <row r="3" spans="1:18" ht="12.75">
      <c r="A3">
        <f>RANK(B3,$B$3:$B$29)</f>
        <v>4</v>
      </c>
      <c r="B3">
        <f ca="1">RAND()</f>
        <v>0.8257093594357167</v>
      </c>
      <c r="C3">
        <f ca="1">ROUND(RAND()*4+1,0)</f>
        <v>2</v>
      </c>
      <c r="D3">
        <f ca="1">ROUND(RAND()*4+1,0)</f>
        <v>2</v>
      </c>
      <c r="E3">
        <f ca="1">ROUND(RAND()*4+1,0)</f>
        <v>4</v>
      </c>
      <c r="F3">
        <f ca="1">ROUND(RAND()*4+1,0)</f>
        <v>2</v>
      </c>
      <c r="G3">
        <f ca="1">ROUND(RAND()*9+1,0)</f>
        <v>9</v>
      </c>
      <c r="H3" t="str">
        <f>IF(VLOOKUP($G3,$P$3:$R$12,2)=0,"",VLOOKUP($G3,$P$3:$R$12,2))</f>
        <v>y</v>
      </c>
      <c r="I3" t="str">
        <f>IF(VLOOKUP($G3,$P$3:$R$12,3)=0,"",VLOOKUP($G3,$P$3:$R$12,3))</f>
        <v>z</v>
      </c>
      <c r="J3" t="str">
        <f>"("&amp;H3&amp;" + "&amp;D3&amp;")² ="</f>
        <v>(y + 2)² =</v>
      </c>
      <c r="K3" t="str">
        <f>H3&amp;"² + "&amp;2*D3&amp;H3&amp;" + "&amp;D3^2</f>
        <v>y² + 4y + 4</v>
      </c>
      <c r="P3">
        <v>1</v>
      </c>
      <c r="Q3" t="s">
        <v>20</v>
      </c>
      <c r="R3" t="s">
        <v>21</v>
      </c>
    </row>
    <row r="4" spans="1:18" ht="12.75">
      <c r="A4">
        <f aca="true" t="shared" si="0" ref="A4:A29">RANK(B4,$B$3:$B$29)</f>
        <v>24</v>
      </c>
      <c r="B4">
        <f ca="1">RAND()</f>
        <v>0.17459459537103417</v>
      </c>
      <c r="C4">
        <f aca="true" ca="1" t="shared" si="1" ref="C4:F29">ROUND(RAND()*4+1,0)</f>
        <v>4</v>
      </c>
      <c r="D4">
        <f ca="1" t="shared" si="1"/>
        <v>3</v>
      </c>
      <c r="E4">
        <f ca="1" t="shared" si="1"/>
        <v>4</v>
      </c>
      <c r="F4">
        <f ca="1" t="shared" si="1"/>
        <v>2</v>
      </c>
      <c r="G4">
        <f ca="1">ROUND(RAND()*9+1,0)</f>
        <v>2</v>
      </c>
      <c r="H4" t="str">
        <f>IF(VLOOKUP($G4,$P$3:$R$12,2)=0,"",VLOOKUP($G4,$P$3:$R$12,2))</f>
        <v>x</v>
      </c>
      <c r="I4" t="str">
        <f>IF(VLOOKUP($G4,$P$3:$R$12,3)=0,"",VLOOKUP($G4,$P$3:$R$12,3))</f>
        <v>y</v>
      </c>
      <c r="J4" t="str">
        <f>"("&amp;H4&amp;" - "&amp;D4&amp;")² ="</f>
        <v>(x - 3)² =</v>
      </c>
      <c r="K4" t="str">
        <f>H4&amp;"² - "&amp;2*D4&amp;H4&amp;" + "&amp;D4^2</f>
        <v>x² - 6x + 9</v>
      </c>
      <c r="P4">
        <v>2</v>
      </c>
      <c r="Q4" t="s">
        <v>13</v>
      </c>
      <c r="R4" t="s">
        <v>22</v>
      </c>
    </row>
    <row r="5" spans="1:18" ht="12.75">
      <c r="A5">
        <f t="shared" si="0"/>
        <v>25</v>
      </c>
      <c r="B5">
        <f ca="1">RAND()</f>
        <v>0.08600336156081134</v>
      </c>
      <c r="C5">
        <f ca="1" t="shared" si="1"/>
        <v>3</v>
      </c>
      <c r="D5">
        <f ca="1" t="shared" si="1"/>
        <v>4</v>
      </c>
      <c r="E5">
        <f ca="1" t="shared" si="1"/>
        <v>4</v>
      </c>
      <c r="F5">
        <f ca="1" t="shared" si="1"/>
        <v>4</v>
      </c>
      <c r="G5">
        <f ca="1">ROUND(RAND()*9+1,0)</f>
        <v>3</v>
      </c>
      <c r="H5" t="str">
        <f>IF(VLOOKUP($G5,$P$3:$R$12,2)=0,"",VLOOKUP($G5,$P$3:$R$12,2))</f>
        <v>c</v>
      </c>
      <c r="I5" t="str">
        <f>IF(VLOOKUP($G5,$P$3:$R$12,3)=0,"",VLOOKUP($G5,$P$3:$R$12,3))</f>
        <v>d</v>
      </c>
      <c r="J5" t="str">
        <f>"("&amp;H5&amp;" + "&amp;D5&amp;") · ("&amp;H5&amp;" - "&amp;D5&amp;") ="</f>
        <v>(c + 4) · (c - 4) =</v>
      </c>
      <c r="K5" t="str">
        <f>H5&amp;"² - "&amp;D5^2</f>
        <v>c² - 16</v>
      </c>
      <c r="P5">
        <v>3</v>
      </c>
      <c r="Q5" s="6" t="s">
        <v>29</v>
      </c>
      <c r="R5" s="6" t="s">
        <v>30</v>
      </c>
    </row>
    <row r="6" spans="1:18" ht="12.75">
      <c r="A6">
        <f t="shared" si="0"/>
        <v>5</v>
      </c>
      <c r="B6">
        <f ca="1">RAND()</f>
        <v>0.8118999466073125</v>
      </c>
      <c r="C6">
        <f ca="1" t="shared" si="1"/>
        <v>3</v>
      </c>
      <c r="D6">
        <f ca="1" t="shared" si="1"/>
        <v>2</v>
      </c>
      <c r="E6">
        <f ca="1" t="shared" si="1"/>
        <v>2</v>
      </c>
      <c r="F6">
        <f ca="1" t="shared" si="1"/>
        <v>2</v>
      </c>
      <c r="G6">
        <f ca="1">ROUND(RAND()*9+1,0)</f>
        <v>6</v>
      </c>
      <c r="H6" t="str">
        <f>IF(VLOOKUP($G6,$P$3:$R$12,2)=0,"",VLOOKUP($G6,$P$3:$R$12,2))</f>
        <v>a</v>
      </c>
      <c r="I6" t="str">
        <f>IF(VLOOKUP($G6,$P$3:$R$12,3)=0,"",VLOOKUP($G6,$P$3:$R$12,3))</f>
        <v>b</v>
      </c>
      <c r="J6" t="str">
        <f>"("&amp;H6&amp;" + "&amp;D6&amp;I6&amp;")² ="</f>
        <v>(a + 2b)² =</v>
      </c>
      <c r="K6" t="str">
        <f>H6&amp;"² + "&amp;2*D6&amp;H6&amp;I6&amp;" + "&amp;D6^2&amp;I6&amp;"²"</f>
        <v>a² + 4ab + 4b²</v>
      </c>
      <c r="P6">
        <v>4</v>
      </c>
      <c r="Q6" s="6" t="s">
        <v>22</v>
      </c>
      <c r="R6" s="6" t="s">
        <v>31</v>
      </c>
    </row>
    <row r="7" spans="1:18" ht="12.75">
      <c r="A7">
        <f t="shared" si="0"/>
        <v>16</v>
      </c>
      <c r="B7">
        <f ca="1">RAND()</f>
        <v>0.4708523787086891</v>
      </c>
      <c r="C7">
        <f ca="1" t="shared" si="1"/>
        <v>1</v>
      </c>
      <c r="D7">
        <f ca="1" t="shared" si="1"/>
        <v>5</v>
      </c>
      <c r="E7">
        <f ca="1" t="shared" si="1"/>
        <v>1</v>
      </c>
      <c r="F7">
        <f ca="1" t="shared" si="1"/>
        <v>3</v>
      </c>
      <c r="G7">
        <f ca="1">ROUND(RAND()*9+1,0)</f>
        <v>7</v>
      </c>
      <c r="H7" t="str">
        <f>IF(VLOOKUP($G7,$P$3:$R$12,2)=0,"",VLOOKUP($G7,$P$3:$R$12,2))</f>
        <v>x</v>
      </c>
      <c r="I7" t="str">
        <f>IF(VLOOKUP($G7,$P$3:$R$12,3)=0,"",VLOOKUP($G7,$P$3:$R$12,3))</f>
        <v>y</v>
      </c>
      <c r="J7" t="str">
        <f>"("&amp;H7&amp;" - "&amp;D7&amp;I7&amp;")² ="</f>
        <v>(x - 5y)² =</v>
      </c>
      <c r="K7" t="str">
        <f>H7&amp;"² - "&amp;2*D7&amp;H7&amp;I7&amp;" + "&amp;D7^2&amp;I7&amp;"²"</f>
        <v>x² - 10xy + 25y²</v>
      </c>
      <c r="P7">
        <v>5</v>
      </c>
      <c r="Q7" s="6" t="s">
        <v>21</v>
      </c>
      <c r="R7" s="6" t="s">
        <v>29</v>
      </c>
    </row>
    <row r="8" spans="1:18" ht="12.75">
      <c r="A8">
        <f t="shared" si="0"/>
        <v>18</v>
      </c>
      <c r="B8">
        <f ca="1">RAND()</f>
        <v>0.39303257560458293</v>
      </c>
      <c r="C8">
        <f ca="1" t="shared" si="1"/>
        <v>3</v>
      </c>
      <c r="D8">
        <f ca="1" t="shared" si="1"/>
        <v>1</v>
      </c>
      <c r="E8">
        <f ca="1" t="shared" si="1"/>
        <v>4</v>
      </c>
      <c r="F8">
        <f ca="1" t="shared" si="1"/>
        <v>2</v>
      </c>
      <c r="G8">
        <f ca="1">ROUND(RAND()*9+1,0)</f>
        <v>6</v>
      </c>
      <c r="H8" t="str">
        <f>IF(VLOOKUP($G8,$P$3:$R$12,2)=0,"",VLOOKUP($G8,$P$3:$R$12,2))</f>
        <v>a</v>
      </c>
      <c r="I8" t="str">
        <f>IF(VLOOKUP($G8,$P$3:$R$12,3)=0,"",VLOOKUP($G8,$P$3:$R$12,3))</f>
        <v>b</v>
      </c>
      <c r="J8" t="str">
        <f>"("&amp;H8&amp;" + "&amp;D8&amp;I8&amp;") · ("&amp;H8&amp;" - "&amp;D8&amp;I8&amp;") ="</f>
        <v>(a + 1b) · (a - 1b) =</v>
      </c>
      <c r="K8" t="str">
        <f>H8&amp;"² - "&amp;D8^2&amp;I8&amp;"²"</f>
        <v>a² - 1b²</v>
      </c>
      <c r="P8">
        <v>6</v>
      </c>
      <c r="Q8" t="s">
        <v>20</v>
      </c>
      <c r="R8" t="s">
        <v>21</v>
      </c>
    </row>
    <row r="9" spans="1:18" ht="12.75">
      <c r="A9">
        <f t="shared" si="0"/>
        <v>27</v>
      </c>
      <c r="B9">
        <f ca="1">RAND()</f>
        <v>0.006402736825673161</v>
      </c>
      <c r="C9">
        <f ca="1" t="shared" si="1"/>
        <v>1</v>
      </c>
      <c r="D9">
        <f ca="1" t="shared" si="1"/>
        <v>5</v>
      </c>
      <c r="E9">
        <f ca="1" t="shared" si="1"/>
        <v>2</v>
      </c>
      <c r="F9">
        <f ca="1" t="shared" si="1"/>
        <v>2</v>
      </c>
      <c r="G9">
        <f ca="1">ROUND(RAND()*9+1,0)</f>
        <v>1</v>
      </c>
      <c r="H9" t="str">
        <f>IF(VLOOKUP($G9,$P$3:$R$12,2)=0,"",VLOOKUP($G9,$P$3:$R$12,2))</f>
        <v>a</v>
      </c>
      <c r="I9" t="str">
        <f>IF(VLOOKUP($G9,$P$3:$R$12,3)=0,"",VLOOKUP($G9,$P$3:$R$12,3))</f>
        <v>b</v>
      </c>
      <c r="J9" t="str">
        <f>"("&amp;C9&amp;H9&amp;" + "&amp;D9&amp;I9&amp;")² ="</f>
        <v>(1a + 5b)² =</v>
      </c>
      <c r="K9" t="str">
        <f>C9^2&amp;H9&amp;"² + "&amp;2*C9*D9&amp;H9&amp;I9&amp;" + "&amp;D9^2&amp;I9&amp;"²"</f>
        <v>1a² + 10ab + 25b²</v>
      </c>
      <c r="P9">
        <v>7</v>
      </c>
      <c r="Q9" t="s">
        <v>13</v>
      </c>
      <c r="R9" t="s">
        <v>22</v>
      </c>
    </row>
    <row r="10" spans="1:18" ht="12.75">
      <c r="A10">
        <f t="shared" si="0"/>
        <v>2</v>
      </c>
      <c r="B10">
        <f ca="1">RAND()</f>
        <v>0.9750911374998953</v>
      </c>
      <c r="C10">
        <f ca="1" t="shared" si="1"/>
        <v>3</v>
      </c>
      <c r="D10">
        <f ca="1" t="shared" si="1"/>
        <v>2</v>
      </c>
      <c r="E10">
        <f ca="1" t="shared" si="1"/>
        <v>1</v>
      </c>
      <c r="F10">
        <f ca="1" t="shared" si="1"/>
        <v>4</v>
      </c>
      <c r="G10">
        <f ca="1">ROUND(RAND()*9+1,0)</f>
        <v>7</v>
      </c>
      <c r="H10" t="str">
        <f>IF(VLOOKUP($G10,$P$3:$R$12,2)=0,"",VLOOKUP($G10,$P$3:$R$12,2))</f>
        <v>x</v>
      </c>
      <c r="I10" t="str">
        <f>IF(VLOOKUP($G10,$P$3:$R$12,3)=0,"",VLOOKUP($G10,$P$3:$R$12,3))</f>
        <v>y</v>
      </c>
      <c r="J10" t="str">
        <f>"("&amp;C10&amp;H10&amp;" - "&amp;D10&amp;I10&amp;")² ="</f>
        <v>(3x - 2y)² =</v>
      </c>
      <c r="K10" t="str">
        <f>C10^2&amp;H10&amp;"² - "&amp;2*C10*D10&amp;H10&amp;I10&amp;" + "&amp;D10^2&amp;I10&amp;"²"</f>
        <v>9x² - 12xy + 4y²</v>
      </c>
      <c r="P10">
        <v>8</v>
      </c>
      <c r="Q10" s="6" t="s">
        <v>29</v>
      </c>
      <c r="R10" s="6" t="s">
        <v>30</v>
      </c>
    </row>
    <row r="11" spans="1:18" ht="12.75">
      <c r="A11">
        <f t="shared" si="0"/>
        <v>21</v>
      </c>
      <c r="B11">
        <f ca="1">RAND()</f>
        <v>0.22643318774658083</v>
      </c>
      <c r="C11">
        <f ca="1" t="shared" si="1"/>
        <v>2</v>
      </c>
      <c r="D11">
        <f ca="1" t="shared" si="1"/>
        <v>3</v>
      </c>
      <c r="E11">
        <f ca="1" t="shared" si="1"/>
        <v>2</v>
      </c>
      <c r="F11">
        <f ca="1" t="shared" si="1"/>
        <v>4</v>
      </c>
      <c r="G11">
        <f ca="1">ROUND(RAND()*9+1,0)</f>
        <v>7</v>
      </c>
      <c r="H11" t="str">
        <f>IF(VLOOKUP($G11,$P$3:$R$12,2)=0,"",VLOOKUP($G11,$P$3:$R$12,2))</f>
        <v>x</v>
      </c>
      <c r="I11" t="str">
        <f>IF(VLOOKUP($G11,$P$3:$R$12,3)=0,"",VLOOKUP($G11,$P$3:$R$12,3))</f>
        <v>y</v>
      </c>
      <c r="J11" t="str">
        <f>"("&amp;C11&amp;H11&amp;" + "&amp;D11&amp;I11&amp;") · ("&amp;C11&amp;H11&amp;" - "&amp;D11&amp;I11&amp;") ="</f>
        <v>(2x + 3y) · (2x - 3y) =</v>
      </c>
      <c r="K11" t="str">
        <f>C11^2&amp;H11&amp;"² - "&amp;D11^2&amp;I11&amp;"²"</f>
        <v>4x² - 9y²</v>
      </c>
      <c r="P11">
        <v>9</v>
      </c>
      <c r="Q11" s="6" t="s">
        <v>22</v>
      </c>
      <c r="R11" s="6" t="s">
        <v>31</v>
      </c>
    </row>
    <row r="12" spans="1:18" ht="12.75">
      <c r="A12">
        <f t="shared" si="0"/>
        <v>15</v>
      </c>
      <c r="B12">
        <f ca="1">RAND()</f>
        <v>0.48125008100606637</v>
      </c>
      <c r="C12">
        <f ca="1" t="shared" si="1"/>
        <v>5</v>
      </c>
      <c r="D12">
        <f ca="1" t="shared" si="1"/>
        <v>2</v>
      </c>
      <c r="E12">
        <f ca="1" t="shared" si="1"/>
        <v>5</v>
      </c>
      <c r="F12">
        <f ca="1" t="shared" si="1"/>
        <v>2</v>
      </c>
      <c r="G12">
        <f ca="1">ROUND(RAND()*9+1,0)</f>
        <v>9</v>
      </c>
      <c r="H12" t="str">
        <f>IF(VLOOKUP($G12,$P$3:$R$12,2)=0,"",VLOOKUP($G12,$P$3:$R$12,2))</f>
        <v>y</v>
      </c>
      <c r="I12" t="str">
        <f>IF(VLOOKUP($G12,$P$3:$R$12,3)=0,"",VLOOKUP($G12,$P$3:$R$12,3))</f>
        <v>z</v>
      </c>
      <c r="J12" t="str">
        <f>"("&amp;H12&amp;" + "&amp;D12&amp;")² ="</f>
        <v>(y + 2)² =</v>
      </c>
      <c r="K12" t="str">
        <f>H12&amp;"² + "&amp;2*D12&amp;H12&amp;" + "&amp;D12^2</f>
        <v>y² + 4y + 4</v>
      </c>
      <c r="P12">
        <v>10</v>
      </c>
      <c r="Q12" s="6" t="s">
        <v>21</v>
      </c>
      <c r="R12" s="6" t="s">
        <v>29</v>
      </c>
    </row>
    <row r="13" spans="1:11" ht="12.75">
      <c r="A13">
        <f t="shared" si="0"/>
        <v>9</v>
      </c>
      <c r="B13">
        <f ca="1">RAND()</f>
        <v>0.7120157138531188</v>
      </c>
      <c r="C13">
        <f ca="1" t="shared" si="1"/>
        <v>4</v>
      </c>
      <c r="D13">
        <f ca="1" t="shared" si="1"/>
        <v>5</v>
      </c>
      <c r="E13">
        <f ca="1" t="shared" si="1"/>
        <v>4</v>
      </c>
      <c r="F13">
        <f ca="1" t="shared" si="1"/>
        <v>1</v>
      </c>
      <c r="G13">
        <f ca="1">ROUND(RAND()*9+1,0)</f>
        <v>8</v>
      </c>
      <c r="H13" t="str">
        <f>IF(VLOOKUP($G13,$P$3:$R$12,2)=0,"",VLOOKUP($G13,$P$3:$R$12,2))</f>
        <v>c</v>
      </c>
      <c r="I13" t="str">
        <f>IF(VLOOKUP($G13,$P$3:$R$12,3)=0,"",VLOOKUP($G13,$P$3:$R$12,3))</f>
        <v>d</v>
      </c>
      <c r="J13" t="str">
        <f>"("&amp;H13&amp;" - "&amp;D13&amp;")² ="</f>
        <v>(c - 5)² =</v>
      </c>
      <c r="K13" t="str">
        <f>H13&amp;"² - "&amp;2*D13&amp;H13&amp;" + "&amp;D13^2</f>
        <v>c² - 10c + 25</v>
      </c>
    </row>
    <row r="14" spans="1:11" ht="12.75">
      <c r="A14">
        <f t="shared" si="0"/>
        <v>8</v>
      </c>
      <c r="B14">
        <f ca="1">RAND()</f>
        <v>0.7554423989686684</v>
      </c>
      <c r="C14">
        <f ca="1" t="shared" si="1"/>
        <v>2</v>
      </c>
      <c r="D14">
        <f ca="1" t="shared" si="1"/>
        <v>1</v>
      </c>
      <c r="E14">
        <f ca="1" t="shared" si="1"/>
        <v>3</v>
      </c>
      <c r="F14">
        <f ca="1" t="shared" si="1"/>
        <v>5</v>
      </c>
      <c r="G14">
        <f ca="1">ROUND(RAND()*9+1,0)</f>
        <v>7</v>
      </c>
      <c r="H14" t="str">
        <f>IF(VLOOKUP($G14,$P$3:$R$12,2)=0,"",VLOOKUP($G14,$P$3:$R$12,2))</f>
        <v>x</v>
      </c>
      <c r="I14" t="str">
        <f>IF(VLOOKUP($G14,$P$3:$R$12,3)=0,"",VLOOKUP($G14,$P$3:$R$12,3))</f>
        <v>y</v>
      </c>
      <c r="J14" t="str">
        <f>"("&amp;H14&amp;" + "&amp;D14&amp;") · ("&amp;H14&amp;" - "&amp;D14&amp;") ="</f>
        <v>(x + 1) · (x - 1) =</v>
      </c>
      <c r="K14" t="str">
        <f>H14&amp;"² - "&amp;D14^2</f>
        <v>x² - 1</v>
      </c>
    </row>
    <row r="15" spans="1:11" ht="12.75">
      <c r="A15">
        <f t="shared" si="0"/>
        <v>26</v>
      </c>
      <c r="B15">
        <f ca="1">RAND()</f>
        <v>0.008251541636404625</v>
      </c>
      <c r="C15">
        <f ca="1" t="shared" si="1"/>
        <v>1</v>
      </c>
      <c r="D15">
        <f ca="1" t="shared" si="1"/>
        <v>5</v>
      </c>
      <c r="E15">
        <f ca="1" t="shared" si="1"/>
        <v>4</v>
      </c>
      <c r="F15">
        <f ca="1" t="shared" si="1"/>
        <v>1</v>
      </c>
      <c r="G15">
        <f ca="1">ROUND(RAND()*9+1,0)</f>
        <v>6</v>
      </c>
      <c r="H15" t="str">
        <f>IF(VLOOKUP($G15,$P$3:$R$12,2)=0,"",VLOOKUP($G15,$P$3:$R$12,2))</f>
        <v>a</v>
      </c>
      <c r="I15" t="str">
        <f>IF(VLOOKUP($G15,$P$3:$R$12,3)=0,"",VLOOKUP($G15,$P$3:$R$12,3))</f>
        <v>b</v>
      </c>
      <c r="J15" t="str">
        <f>"("&amp;H15&amp;" + "&amp;D15&amp;I15&amp;")² ="</f>
        <v>(a + 5b)² =</v>
      </c>
      <c r="K15" t="str">
        <f>H15&amp;"² + "&amp;2*D15&amp;H15&amp;I15&amp;" + "&amp;D15^2&amp;I15&amp;"²"</f>
        <v>a² + 10ab + 25b²</v>
      </c>
    </row>
    <row r="16" spans="1:11" ht="12.75">
      <c r="A16">
        <f t="shared" si="0"/>
        <v>11</v>
      </c>
      <c r="B16">
        <f ca="1">RAND()</f>
        <v>0.5429138440639822</v>
      </c>
      <c r="C16">
        <f ca="1" t="shared" si="1"/>
        <v>4</v>
      </c>
      <c r="D16">
        <f ca="1" t="shared" si="1"/>
        <v>5</v>
      </c>
      <c r="E16">
        <f ca="1" t="shared" si="1"/>
        <v>2</v>
      </c>
      <c r="F16">
        <f ca="1" t="shared" si="1"/>
        <v>4</v>
      </c>
      <c r="G16">
        <f ca="1">ROUND(RAND()*9+1,0)</f>
        <v>7</v>
      </c>
      <c r="H16" t="str">
        <f>IF(VLOOKUP($G16,$P$3:$R$12,2)=0,"",VLOOKUP($G16,$P$3:$R$12,2))</f>
        <v>x</v>
      </c>
      <c r="I16" t="str">
        <f>IF(VLOOKUP($G16,$P$3:$R$12,3)=0,"",VLOOKUP($G16,$P$3:$R$12,3))</f>
        <v>y</v>
      </c>
      <c r="J16" t="str">
        <f>"("&amp;H16&amp;" - "&amp;D16&amp;I16&amp;")² ="</f>
        <v>(x - 5y)² =</v>
      </c>
      <c r="K16" t="str">
        <f>H16&amp;"² - "&amp;2*D16&amp;H16&amp;I16&amp;" + "&amp;D16^2&amp;I16&amp;"²"</f>
        <v>x² - 10xy + 25y²</v>
      </c>
    </row>
    <row r="17" spans="1:11" ht="12.75">
      <c r="A17">
        <f t="shared" si="0"/>
        <v>10</v>
      </c>
      <c r="B17">
        <f ca="1">RAND()</f>
        <v>0.6161841450441818</v>
      </c>
      <c r="C17">
        <f ca="1" t="shared" si="1"/>
        <v>3</v>
      </c>
      <c r="D17">
        <f ca="1" t="shared" si="1"/>
        <v>2</v>
      </c>
      <c r="E17">
        <f ca="1" t="shared" si="1"/>
        <v>2</v>
      </c>
      <c r="F17">
        <f ca="1" t="shared" si="1"/>
        <v>1</v>
      </c>
      <c r="G17">
        <f ca="1">ROUND(RAND()*9+1,0)</f>
        <v>1</v>
      </c>
      <c r="H17" t="str">
        <f>IF(VLOOKUP($G17,$P$3:$R$12,2)=0,"",VLOOKUP($G17,$P$3:$R$12,2))</f>
        <v>a</v>
      </c>
      <c r="I17" t="str">
        <f>IF(VLOOKUP($G17,$P$3:$R$12,3)=0,"",VLOOKUP($G17,$P$3:$R$12,3))</f>
        <v>b</v>
      </c>
      <c r="J17" t="str">
        <f>"("&amp;H17&amp;" + "&amp;D17&amp;I17&amp;") · ("&amp;H17&amp;" - "&amp;D17&amp;I17&amp;") ="</f>
        <v>(a + 2b) · (a - 2b) =</v>
      </c>
      <c r="K17" t="str">
        <f>H17&amp;"² - "&amp;D17^2&amp;I17&amp;"²"</f>
        <v>a² - 4b²</v>
      </c>
    </row>
    <row r="18" spans="1:11" ht="12.75">
      <c r="A18">
        <f t="shared" si="0"/>
        <v>3</v>
      </c>
      <c r="B18">
        <f ca="1">RAND()</f>
        <v>0.8694962543903254</v>
      </c>
      <c r="C18">
        <f ca="1" t="shared" si="1"/>
        <v>2</v>
      </c>
      <c r="D18">
        <f ca="1" t="shared" si="1"/>
        <v>3</v>
      </c>
      <c r="E18">
        <f ca="1" t="shared" si="1"/>
        <v>3</v>
      </c>
      <c r="F18">
        <f ca="1" t="shared" si="1"/>
        <v>3</v>
      </c>
      <c r="G18">
        <f ca="1">ROUND(RAND()*9+1,0)</f>
        <v>3</v>
      </c>
      <c r="H18" t="str">
        <f>IF(VLOOKUP($G18,$P$3:$R$12,2)=0,"",VLOOKUP($G18,$P$3:$R$12,2))</f>
        <v>c</v>
      </c>
      <c r="I18" t="str">
        <f>IF(VLOOKUP($G18,$P$3:$R$12,3)=0,"",VLOOKUP($G18,$P$3:$R$12,3))</f>
        <v>d</v>
      </c>
      <c r="J18" t="str">
        <f>"("&amp;C18&amp;H18&amp;" + "&amp;D18&amp;I18&amp;")² ="</f>
        <v>(2c + 3d)² =</v>
      </c>
      <c r="K18" t="str">
        <f>C18^2&amp;H18&amp;"² + "&amp;2*C18*D18&amp;H18&amp;I18&amp;" + "&amp;D18^2&amp;I18&amp;"²"</f>
        <v>4c² + 12cd + 9d²</v>
      </c>
    </row>
    <row r="19" spans="1:11" ht="12.75">
      <c r="A19">
        <f t="shared" si="0"/>
        <v>6</v>
      </c>
      <c r="B19">
        <f ca="1">RAND()</f>
        <v>0.7859029684740237</v>
      </c>
      <c r="C19">
        <f ca="1" t="shared" si="1"/>
        <v>3</v>
      </c>
      <c r="D19">
        <f ca="1" t="shared" si="1"/>
        <v>2</v>
      </c>
      <c r="E19">
        <f ca="1" t="shared" si="1"/>
        <v>2</v>
      </c>
      <c r="F19">
        <f ca="1" t="shared" si="1"/>
        <v>1</v>
      </c>
      <c r="G19">
        <f ca="1">ROUND(RAND()*9+1,0)</f>
        <v>4</v>
      </c>
      <c r="H19" t="str">
        <f>IF(VLOOKUP($G19,$P$3:$R$12,2)=0,"",VLOOKUP($G19,$P$3:$R$12,2))</f>
        <v>y</v>
      </c>
      <c r="I19" t="str">
        <f>IF(VLOOKUP($G19,$P$3:$R$12,3)=0,"",VLOOKUP($G19,$P$3:$R$12,3))</f>
        <v>z</v>
      </c>
      <c r="J19" t="str">
        <f>"("&amp;C19&amp;H19&amp;" - "&amp;D19&amp;I19&amp;")² ="</f>
        <v>(3y - 2z)² =</v>
      </c>
      <c r="K19" t="str">
        <f>C19^2&amp;H19&amp;"² - "&amp;2*C19*D19&amp;H19&amp;I19&amp;" + "&amp;D19^2&amp;I19&amp;"²"</f>
        <v>9y² - 12yz + 4z²</v>
      </c>
    </row>
    <row r="20" spans="1:11" ht="12.75">
      <c r="A20">
        <f t="shared" si="0"/>
        <v>12</v>
      </c>
      <c r="B20">
        <f ca="1">RAND()</f>
        <v>0.5356244687737022</v>
      </c>
      <c r="C20">
        <f ca="1" t="shared" si="1"/>
        <v>4</v>
      </c>
      <c r="D20">
        <f ca="1" t="shared" si="1"/>
        <v>1</v>
      </c>
      <c r="E20">
        <f ca="1" t="shared" si="1"/>
        <v>5</v>
      </c>
      <c r="F20">
        <f ca="1" t="shared" si="1"/>
        <v>4</v>
      </c>
      <c r="G20">
        <f ca="1">ROUND(RAND()*9+1,0)</f>
        <v>8</v>
      </c>
      <c r="H20" t="str">
        <f>IF(VLOOKUP($G20,$P$3:$R$12,2)=0,"",VLOOKUP($G20,$P$3:$R$12,2))</f>
        <v>c</v>
      </c>
      <c r="I20" t="str">
        <f>IF(VLOOKUP($G20,$P$3:$R$12,3)=0,"",VLOOKUP($G20,$P$3:$R$12,3))</f>
        <v>d</v>
      </c>
      <c r="J20" t="str">
        <f>"("&amp;C20&amp;H20&amp;" + "&amp;D20&amp;I20&amp;") · ("&amp;C20&amp;H20&amp;" - "&amp;D20&amp;I20&amp;") ="</f>
        <v>(4c + 1d) · (4c - 1d) =</v>
      </c>
      <c r="K20" t="str">
        <f>C20^2&amp;H20&amp;"² - "&amp;D20^2&amp;I20&amp;"²"</f>
        <v>16c² - 1d²</v>
      </c>
    </row>
    <row r="21" spans="1:11" ht="12.75">
      <c r="A21">
        <f t="shared" si="0"/>
        <v>17</v>
      </c>
      <c r="B21">
        <f ca="1">RAND()</f>
        <v>0.4383399391096926</v>
      </c>
      <c r="C21">
        <f ca="1" t="shared" si="1"/>
        <v>3</v>
      </c>
      <c r="D21">
        <f ca="1" t="shared" si="1"/>
        <v>4</v>
      </c>
      <c r="E21">
        <f ca="1" t="shared" si="1"/>
        <v>2</v>
      </c>
      <c r="F21">
        <f ca="1" t="shared" si="1"/>
        <v>2</v>
      </c>
      <c r="G21">
        <f ca="1">ROUND(RAND()*9+1,0)</f>
        <v>8</v>
      </c>
      <c r="H21" t="str">
        <f>IF(VLOOKUP($G21,$P$3:$R$12,2)=0,"",VLOOKUP($G21,$P$3:$R$12,2))</f>
        <v>c</v>
      </c>
      <c r="I21" t="str">
        <f>IF(VLOOKUP($G21,$P$3:$R$12,3)=0,"",VLOOKUP($G21,$P$3:$R$12,3))</f>
        <v>d</v>
      </c>
      <c r="J21" t="str">
        <f>"("&amp;H21&amp;" + "&amp;D21&amp;")² ="</f>
        <v>(c + 4)² =</v>
      </c>
      <c r="K21" t="str">
        <f>H21&amp;"² + "&amp;2*D21&amp;H21&amp;" + "&amp;D21^2</f>
        <v>c² + 8c + 16</v>
      </c>
    </row>
    <row r="22" spans="1:11" ht="12.75">
      <c r="A22">
        <f t="shared" si="0"/>
        <v>1</v>
      </c>
      <c r="B22">
        <f ca="1">RAND()</f>
        <v>0.9962326797983231</v>
      </c>
      <c r="C22">
        <f ca="1" t="shared" si="1"/>
        <v>3</v>
      </c>
      <c r="D22">
        <f ca="1" t="shared" si="1"/>
        <v>2</v>
      </c>
      <c r="E22">
        <f ca="1" t="shared" si="1"/>
        <v>4</v>
      </c>
      <c r="F22">
        <f ca="1" t="shared" si="1"/>
        <v>1</v>
      </c>
      <c r="G22">
        <f ca="1">ROUND(RAND()*9+1,0)</f>
        <v>9</v>
      </c>
      <c r="H22" t="str">
        <f>IF(VLOOKUP($G22,$P$3:$R$12,2)=0,"",VLOOKUP($G22,$P$3:$R$12,2))</f>
        <v>y</v>
      </c>
      <c r="I22" t="str">
        <f>IF(VLOOKUP($G22,$P$3:$R$12,3)=0,"",VLOOKUP($G22,$P$3:$R$12,3))</f>
        <v>z</v>
      </c>
      <c r="J22" t="str">
        <f>"("&amp;H22&amp;" - "&amp;D22&amp;")² ="</f>
        <v>(y - 2)² =</v>
      </c>
      <c r="K22" t="str">
        <f>H22&amp;"² - "&amp;2*D22&amp;H22&amp;" + "&amp;D22^2</f>
        <v>y² - 4y + 4</v>
      </c>
    </row>
    <row r="23" spans="1:11" ht="12.75">
      <c r="A23">
        <f t="shared" si="0"/>
        <v>23</v>
      </c>
      <c r="B23">
        <f ca="1">RAND()</f>
        <v>0.21584664330346437</v>
      </c>
      <c r="C23">
        <f ca="1" t="shared" si="1"/>
        <v>2</v>
      </c>
      <c r="D23">
        <f ca="1" t="shared" si="1"/>
        <v>5</v>
      </c>
      <c r="E23">
        <f ca="1" t="shared" si="1"/>
        <v>5</v>
      </c>
      <c r="F23">
        <f ca="1" t="shared" si="1"/>
        <v>3</v>
      </c>
      <c r="G23">
        <f ca="1">ROUND(RAND()*9+1,0)</f>
        <v>6</v>
      </c>
      <c r="H23" t="str">
        <f>IF(VLOOKUP($G23,$P$3:$R$12,2)=0,"",VLOOKUP($G23,$P$3:$R$12,2))</f>
        <v>a</v>
      </c>
      <c r="I23" t="str">
        <f>IF(VLOOKUP($G23,$P$3:$R$12,3)=0,"",VLOOKUP($G23,$P$3:$R$12,3))</f>
        <v>b</v>
      </c>
      <c r="J23" t="str">
        <f>"("&amp;H23&amp;" + "&amp;D23&amp;") · ("&amp;H23&amp;" - "&amp;D23&amp;") ="</f>
        <v>(a + 5) · (a - 5) =</v>
      </c>
      <c r="K23" t="str">
        <f>H23&amp;"² - "&amp;D23^2</f>
        <v>a² - 25</v>
      </c>
    </row>
    <row r="24" spans="1:11" ht="12.75">
      <c r="A24">
        <f t="shared" si="0"/>
        <v>14</v>
      </c>
      <c r="B24">
        <f ca="1">RAND()</f>
        <v>0.4904801994820819</v>
      </c>
      <c r="C24">
        <f ca="1" t="shared" si="1"/>
        <v>3</v>
      </c>
      <c r="D24">
        <f ca="1" t="shared" si="1"/>
        <v>1</v>
      </c>
      <c r="E24">
        <f ca="1" t="shared" si="1"/>
        <v>3</v>
      </c>
      <c r="F24">
        <f ca="1" t="shared" si="1"/>
        <v>3</v>
      </c>
      <c r="G24">
        <f ca="1">ROUND(RAND()*9+1,0)</f>
        <v>3</v>
      </c>
      <c r="H24" t="str">
        <f>IF(VLOOKUP($G24,$P$3:$R$12,2)=0,"",VLOOKUP($G24,$P$3:$R$12,2))</f>
        <v>c</v>
      </c>
      <c r="I24" t="str">
        <f>IF(VLOOKUP($G24,$P$3:$R$12,3)=0,"",VLOOKUP($G24,$P$3:$R$12,3))</f>
        <v>d</v>
      </c>
      <c r="J24" t="str">
        <f>"("&amp;H24&amp;" + "&amp;D24&amp;I24&amp;")² ="</f>
        <v>(c + 1d)² =</v>
      </c>
      <c r="K24" t="str">
        <f>H24&amp;"² + "&amp;2*D24&amp;H24&amp;I24&amp;" + "&amp;D24^2&amp;I24&amp;"²"</f>
        <v>c² + 2cd + 1d²</v>
      </c>
    </row>
    <row r="25" spans="1:11" ht="12.75">
      <c r="A25">
        <f t="shared" si="0"/>
        <v>13</v>
      </c>
      <c r="B25">
        <f ca="1">RAND()</f>
        <v>0.5016560868173419</v>
      </c>
      <c r="C25">
        <f ca="1" t="shared" si="1"/>
        <v>4</v>
      </c>
      <c r="D25">
        <f ca="1" t="shared" si="1"/>
        <v>3</v>
      </c>
      <c r="E25">
        <f ca="1" t="shared" si="1"/>
        <v>4</v>
      </c>
      <c r="F25">
        <f ca="1" t="shared" si="1"/>
        <v>3</v>
      </c>
      <c r="G25">
        <f ca="1">ROUND(RAND()*9+1,0)</f>
        <v>1</v>
      </c>
      <c r="H25" t="str">
        <f>IF(VLOOKUP($G25,$P$3:$R$12,2)=0,"",VLOOKUP($G25,$P$3:$R$12,2))</f>
        <v>a</v>
      </c>
      <c r="I25" t="str">
        <f>IF(VLOOKUP($G25,$P$3:$R$12,3)=0,"",VLOOKUP($G25,$P$3:$R$12,3))</f>
        <v>b</v>
      </c>
      <c r="J25" t="str">
        <f>"("&amp;H25&amp;" - "&amp;D25&amp;I25&amp;")² ="</f>
        <v>(a - 3b)² =</v>
      </c>
      <c r="K25" t="str">
        <f>H25&amp;"² - "&amp;2*D25&amp;H25&amp;I25&amp;" + "&amp;D25^2&amp;I25&amp;"²"</f>
        <v>a² - 6ab + 9b²</v>
      </c>
    </row>
    <row r="26" spans="1:11" ht="12.75">
      <c r="A26">
        <f t="shared" si="0"/>
        <v>7</v>
      </c>
      <c r="B26">
        <f ca="1">RAND()</f>
        <v>0.7608007028576824</v>
      </c>
      <c r="C26">
        <f ca="1" t="shared" si="1"/>
        <v>2</v>
      </c>
      <c r="D26">
        <f ca="1" t="shared" si="1"/>
        <v>1</v>
      </c>
      <c r="E26">
        <f ca="1" t="shared" si="1"/>
        <v>4</v>
      </c>
      <c r="F26">
        <f ca="1" t="shared" si="1"/>
        <v>1</v>
      </c>
      <c r="G26">
        <f ca="1">ROUND(RAND()*9+1,0)</f>
        <v>4</v>
      </c>
      <c r="H26" t="str">
        <f>IF(VLOOKUP($G26,$P$3:$R$12,2)=0,"",VLOOKUP($G26,$P$3:$R$12,2))</f>
        <v>y</v>
      </c>
      <c r="I26" t="str">
        <f>IF(VLOOKUP($G26,$P$3:$R$12,3)=0,"",VLOOKUP($G26,$P$3:$R$12,3))</f>
        <v>z</v>
      </c>
      <c r="J26" t="str">
        <f>"("&amp;H26&amp;" + "&amp;D26&amp;I26&amp;") · ("&amp;H26&amp;" - "&amp;D26&amp;I26&amp;") ="</f>
        <v>(y + 1z) · (y - 1z) =</v>
      </c>
      <c r="K26" t="str">
        <f>H26&amp;"² - "&amp;D26^2&amp;I26&amp;"²"</f>
        <v>y² - 1z²</v>
      </c>
    </row>
    <row r="27" spans="1:11" ht="12.75">
      <c r="A27">
        <f>RANK(B27,$B$3:$B$29)</f>
        <v>19</v>
      </c>
      <c r="B27">
        <f ca="1">RAND()</f>
        <v>0.3652779411304924</v>
      </c>
      <c r="C27">
        <f ca="1" t="shared" si="1"/>
        <v>2</v>
      </c>
      <c r="D27">
        <f ca="1" t="shared" si="1"/>
        <v>1</v>
      </c>
      <c r="E27">
        <f ca="1" t="shared" si="1"/>
        <v>3</v>
      </c>
      <c r="F27">
        <f ca="1" t="shared" si="1"/>
        <v>4</v>
      </c>
      <c r="G27">
        <f ca="1">ROUND(RAND()*9+1,0)</f>
        <v>2</v>
      </c>
      <c r="H27" t="str">
        <f>IF(VLOOKUP($G27,$P$3:$R$12,2)=0,"",VLOOKUP($G27,$P$3:$R$12,2))</f>
        <v>x</v>
      </c>
      <c r="I27" t="str">
        <f>IF(VLOOKUP($G27,$P$3:$R$12,3)=0,"",VLOOKUP($G27,$P$3:$R$12,3))</f>
        <v>y</v>
      </c>
      <c r="J27" t="str">
        <f>"("&amp;C27&amp;H27&amp;" + "&amp;D27&amp;I27&amp;")² ="</f>
        <v>(2x + 1y)² =</v>
      </c>
      <c r="K27" t="str">
        <f>C27^2&amp;H27&amp;"² + "&amp;2*C27*D27&amp;H27&amp;I27&amp;" + "&amp;D27^2&amp;I27&amp;"²"</f>
        <v>4x² + 4xy + 1y²</v>
      </c>
    </row>
    <row r="28" spans="1:11" ht="12.75">
      <c r="A28">
        <f t="shared" si="0"/>
        <v>20</v>
      </c>
      <c r="B28">
        <f ca="1">RAND()</f>
        <v>0.25755473721469146</v>
      </c>
      <c r="C28">
        <f ca="1" t="shared" si="1"/>
        <v>3</v>
      </c>
      <c r="D28">
        <f ca="1" t="shared" si="1"/>
        <v>1</v>
      </c>
      <c r="E28">
        <f ca="1" t="shared" si="1"/>
        <v>3</v>
      </c>
      <c r="F28">
        <f ca="1" t="shared" si="1"/>
        <v>2</v>
      </c>
      <c r="G28">
        <f ca="1">ROUND(RAND()*9+1,0)</f>
        <v>5</v>
      </c>
      <c r="H28" t="str">
        <f>IF(VLOOKUP($G28,$P$3:$R$12,2)=0,"",VLOOKUP($G28,$P$3:$R$12,2))</f>
        <v>b</v>
      </c>
      <c r="I28" t="str">
        <f>IF(VLOOKUP($G28,$P$3:$R$12,3)=0,"",VLOOKUP($G28,$P$3:$R$12,3))</f>
        <v>c</v>
      </c>
      <c r="J28" t="str">
        <f>"("&amp;C28&amp;H28&amp;" - "&amp;D28&amp;I28&amp;")² ="</f>
        <v>(3b - 1c)² =</v>
      </c>
      <c r="K28" t="str">
        <f>C28^2&amp;H28&amp;"² - "&amp;2*C28*D28&amp;H28&amp;I28&amp;" + "&amp;D28^2&amp;I28&amp;"²"</f>
        <v>9b² - 6bc + 1c²</v>
      </c>
    </row>
    <row r="29" spans="1:11" ht="12.75">
      <c r="A29">
        <f t="shared" si="0"/>
        <v>22</v>
      </c>
      <c r="B29">
        <f ca="1">RAND()</f>
        <v>0.2235481835309061</v>
      </c>
      <c r="C29">
        <f ca="1" t="shared" si="1"/>
        <v>5</v>
      </c>
      <c r="D29">
        <f ca="1" t="shared" si="1"/>
        <v>2</v>
      </c>
      <c r="E29">
        <f ca="1" t="shared" si="1"/>
        <v>3</v>
      </c>
      <c r="F29">
        <f ca="1" t="shared" si="1"/>
        <v>4</v>
      </c>
      <c r="G29">
        <f ca="1">ROUND(RAND()*9+1,0)</f>
        <v>3</v>
      </c>
      <c r="H29" t="str">
        <f>IF(VLOOKUP($G29,$P$3:$R$12,2)=0,"",VLOOKUP($G29,$P$3:$R$12,2))</f>
        <v>c</v>
      </c>
      <c r="I29" t="str">
        <f>IF(VLOOKUP($G29,$P$3:$R$12,3)=0,"",VLOOKUP($G29,$P$3:$R$12,3))</f>
        <v>d</v>
      </c>
      <c r="J29" t="str">
        <f>"("&amp;C29&amp;H29&amp;" + "&amp;D29&amp;I29&amp;") · ("&amp;C29&amp;H29&amp;" - "&amp;D29&amp;I29&amp;") ="</f>
        <v>(5c + 2d) · (5c - 2d) =</v>
      </c>
      <c r="K29" t="str">
        <f>C29^2&amp;H29&amp;"² - "&amp;D29^2&amp;I29&amp;"²"</f>
        <v>25c² - 4d²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3">
      <selection activeCell="A3" sqref="A1:IV16384"/>
    </sheetView>
  </sheetViews>
  <sheetFormatPr defaultColWidth="11.421875" defaultRowHeight="12.75"/>
  <cols>
    <col min="10" max="10" width="19.00390625" style="0" customWidth="1"/>
    <col min="11" max="11" width="26.57421875" style="0" customWidth="1"/>
    <col min="13" max="13" width="5.00390625" style="0" customWidth="1"/>
  </cols>
  <sheetData>
    <row r="1" ht="12.75">
      <c r="B1" s="6" t="s">
        <v>33</v>
      </c>
    </row>
    <row r="2" spans="3:11" ht="12.75">
      <c r="C2" t="s">
        <v>16</v>
      </c>
      <c r="D2" t="s">
        <v>17</v>
      </c>
      <c r="E2" t="s">
        <v>18</v>
      </c>
      <c r="F2" t="s">
        <v>19</v>
      </c>
      <c r="J2" t="s">
        <v>25</v>
      </c>
      <c r="K2" t="s">
        <v>6</v>
      </c>
    </row>
    <row r="3" spans="1:18" ht="12.75">
      <c r="A3">
        <f>RANK(B3,$B$3:$B$30)</f>
        <v>19</v>
      </c>
      <c r="B3">
        <f ca="1">RAND()</f>
        <v>0.2733228873355904</v>
      </c>
      <c r="C3">
        <f ca="1">ROUND(RAND()*7+2,0)</f>
        <v>7</v>
      </c>
      <c r="D3">
        <f ca="1">ROUND(RAND()*7+2,0)</f>
        <v>3</v>
      </c>
      <c r="E3">
        <f ca="1">ROUND(RAND()*7+2,0)</f>
        <v>5</v>
      </c>
      <c r="F3">
        <f ca="1">ROUND(RAND()*7+2,0)</f>
        <v>4</v>
      </c>
      <c r="G3">
        <f ca="1">ROUND(RAND()*9+1,0)</f>
        <v>4</v>
      </c>
      <c r="H3" t="str">
        <f>IF(VLOOKUP($G3,$P$3:$R$12,2)=0,"",VLOOKUP($G3,$P$3:$R$12,2))</f>
        <v>y</v>
      </c>
      <c r="I3" t="str">
        <f>IF(VLOOKUP($G3,$P$3:$R$12,3)=0,"",VLOOKUP($G3,$P$3:$R$12,3))</f>
        <v>z</v>
      </c>
      <c r="J3" t="str">
        <f>$C3&amp;" · ("&amp;$D3&amp;$H3&amp;" + "&amp;$E3&amp;") ="</f>
        <v>7 · (3y + 5) =</v>
      </c>
      <c r="K3" t="str">
        <f>$C3*$D3&amp;$H3&amp;" + "&amp;$C3*$E3</f>
        <v>21y + 35</v>
      </c>
      <c r="P3">
        <v>1</v>
      </c>
      <c r="Q3" t="s">
        <v>20</v>
      </c>
      <c r="R3" t="s">
        <v>21</v>
      </c>
    </row>
    <row r="4" spans="1:18" ht="12.75">
      <c r="A4">
        <f aca="true" t="shared" si="0" ref="A4:A29">RANK(B4,$B$3:$B$30)</f>
        <v>14</v>
      </c>
      <c r="B4">
        <f ca="1">RAND()</f>
        <v>0.42647227659073905</v>
      </c>
      <c r="C4">
        <f aca="true" ca="1" t="shared" si="1" ref="C4:F30">ROUND(RAND()*7+2,0)</f>
        <v>9</v>
      </c>
      <c r="D4">
        <f ca="1" t="shared" si="1"/>
        <v>4</v>
      </c>
      <c r="E4">
        <f ca="1" t="shared" si="1"/>
        <v>7</v>
      </c>
      <c r="F4">
        <f ca="1" t="shared" si="1"/>
        <v>6</v>
      </c>
      <c r="G4">
        <f ca="1">ROUND(RAND()*9+1,0)</f>
        <v>9</v>
      </c>
      <c r="H4" t="str">
        <f>IF(VLOOKUP($G4,$P$3:$R$12,2)=0,"",VLOOKUP($G4,$P$3:$R$12,2))</f>
        <v>y</v>
      </c>
      <c r="I4" t="str">
        <f>IF(VLOOKUP($G4,$P$3:$R$12,3)=0,"",VLOOKUP($G4,$P$3:$R$12,3))</f>
        <v>z</v>
      </c>
      <c r="J4" t="str">
        <f>$C4&amp;" · ("&amp;$D4&amp;$H4&amp;" - "&amp;$E4&amp;") ="</f>
        <v>9 · (4y - 7) =</v>
      </c>
      <c r="K4" t="str">
        <f>$C4*$D4&amp;$H4&amp;" - "&amp;$C4*$E4</f>
        <v>36y - 63</v>
      </c>
      <c r="P4">
        <v>2</v>
      </c>
      <c r="Q4" t="s">
        <v>13</v>
      </c>
      <c r="R4" t="s">
        <v>22</v>
      </c>
    </row>
    <row r="5" spans="1:18" ht="12.75">
      <c r="A5">
        <f t="shared" si="0"/>
        <v>11</v>
      </c>
      <c r="B5">
        <f ca="1">RAND()</f>
        <v>0.5368203997331693</v>
      </c>
      <c r="C5">
        <f ca="1" t="shared" si="1"/>
        <v>6</v>
      </c>
      <c r="D5">
        <f ca="1" t="shared" si="1"/>
        <v>6</v>
      </c>
      <c r="E5">
        <f ca="1" t="shared" si="1"/>
        <v>7</v>
      </c>
      <c r="F5">
        <f ca="1" t="shared" si="1"/>
        <v>9</v>
      </c>
      <c r="G5">
        <f ca="1">ROUND(RAND()*9+1,0)</f>
        <v>6</v>
      </c>
      <c r="H5" t="str">
        <f>IF(VLOOKUP($G5,$P$3:$R$12,2)=0,"",VLOOKUP($G5,$P$3:$R$12,2))</f>
        <v>a</v>
      </c>
      <c r="I5" t="str">
        <f>IF(VLOOKUP($G5,$P$3:$R$12,3)=0,"",VLOOKUP($G5,$P$3:$R$12,3))</f>
        <v>b</v>
      </c>
      <c r="J5" t="str">
        <f>$C5&amp;" · ("&amp;$D5&amp;$H5&amp;" + "&amp;$E5&amp;I5&amp;") ="</f>
        <v>6 · (6a + 7b) =</v>
      </c>
      <c r="K5" t="str">
        <f>$C5*$D5&amp;$H5&amp;" + "&amp;$C5*$E5&amp;I5</f>
        <v>36a + 42b</v>
      </c>
      <c r="P5">
        <v>3</v>
      </c>
      <c r="Q5" s="6" t="s">
        <v>29</v>
      </c>
      <c r="R5" s="6" t="s">
        <v>30</v>
      </c>
    </row>
    <row r="6" spans="1:18" ht="12.75">
      <c r="A6">
        <f t="shared" si="0"/>
        <v>28</v>
      </c>
      <c r="B6">
        <f ca="1">RAND()</f>
        <v>0.015613959404065736</v>
      </c>
      <c r="C6">
        <f ca="1" t="shared" si="1"/>
        <v>3</v>
      </c>
      <c r="D6">
        <f ca="1" t="shared" si="1"/>
        <v>5</v>
      </c>
      <c r="E6">
        <f ca="1" t="shared" si="1"/>
        <v>8</v>
      </c>
      <c r="F6">
        <f ca="1" t="shared" si="1"/>
        <v>3</v>
      </c>
      <c r="G6">
        <f ca="1">ROUND(RAND()*9+1,0)</f>
        <v>4</v>
      </c>
      <c r="H6" t="str">
        <f>IF(VLOOKUP($G6,$P$3:$R$12,2)=0,"",VLOOKUP($G6,$P$3:$R$12,2))</f>
        <v>y</v>
      </c>
      <c r="I6" t="str">
        <f>IF(VLOOKUP($G6,$P$3:$R$12,3)=0,"",VLOOKUP($G6,$P$3:$R$12,3))</f>
        <v>z</v>
      </c>
      <c r="J6" t="str">
        <f>$C6&amp;" · ("&amp;$D6&amp;$H6&amp;" - "&amp;$E6&amp;I6&amp;") ="</f>
        <v>3 · (5y - 8z) =</v>
      </c>
      <c r="K6" t="str">
        <f>$C6*$D6&amp;$H6&amp;" - "&amp;$C6*$E6&amp;I6</f>
        <v>15y - 24z</v>
      </c>
      <c r="P6">
        <v>4</v>
      </c>
      <c r="Q6" s="6" t="s">
        <v>22</v>
      </c>
      <c r="R6" s="6" t="s">
        <v>31</v>
      </c>
    </row>
    <row r="7" spans="1:18" ht="12.75">
      <c r="A7">
        <f t="shared" si="0"/>
        <v>23</v>
      </c>
      <c r="B7">
        <f ca="1">RAND()</f>
        <v>0.1477015192247224</v>
      </c>
      <c r="C7">
        <f ca="1" t="shared" si="1"/>
        <v>4</v>
      </c>
      <c r="D7">
        <f ca="1" t="shared" si="1"/>
        <v>3</v>
      </c>
      <c r="E7">
        <f ca="1" t="shared" si="1"/>
        <v>7</v>
      </c>
      <c r="F7">
        <f ca="1" t="shared" si="1"/>
        <v>7</v>
      </c>
      <c r="G7">
        <f ca="1">ROUND(RAND()*9+1,0)</f>
        <v>10</v>
      </c>
      <c r="H7" t="str">
        <f>IF(VLOOKUP($G7,$P$3:$R$12,2)=0,"",VLOOKUP($G7,$P$3:$R$12,2))</f>
        <v>b</v>
      </c>
      <c r="I7" t="str">
        <f>IF(VLOOKUP($G7,$P$3:$R$12,3)=0,"",VLOOKUP($G7,$P$3:$R$12,3))</f>
        <v>c</v>
      </c>
      <c r="J7" t="str">
        <f>$C7&amp;H7&amp;" · ("&amp;$D7&amp;$H7&amp;" + "&amp;$E7&amp;") ="</f>
        <v>4b · (3b + 7) =</v>
      </c>
      <c r="K7" t="str">
        <f>$C7*$D7&amp;$H7&amp;"² + "&amp;$C7*$E7&amp;H7</f>
        <v>12b² + 28b</v>
      </c>
      <c r="P7">
        <v>5</v>
      </c>
      <c r="Q7" s="6" t="s">
        <v>21</v>
      </c>
      <c r="R7" s="6" t="s">
        <v>29</v>
      </c>
    </row>
    <row r="8" spans="1:18" ht="12.75">
      <c r="A8">
        <f t="shared" si="0"/>
        <v>2</v>
      </c>
      <c r="B8">
        <f ca="1">RAND()</f>
        <v>0.9863903121821045</v>
      </c>
      <c r="C8">
        <f ca="1" t="shared" si="1"/>
        <v>7</v>
      </c>
      <c r="D8">
        <f ca="1" t="shared" si="1"/>
        <v>4</v>
      </c>
      <c r="E8">
        <f ca="1" t="shared" si="1"/>
        <v>4</v>
      </c>
      <c r="F8">
        <f ca="1" t="shared" si="1"/>
        <v>6</v>
      </c>
      <c r="G8">
        <f ca="1">ROUND(RAND()*9+1,0)</f>
        <v>2</v>
      </c>
      <c r="H8" t="str">
        <f>IF(VLOOKUP($G8,$P$3:$R$12,2)=0,"",VLOOKUP($G8,$P$3:$R$12,2))</f>
        <v>x</v>
      </c>
      <c r="I8" t="str">
        <f>IF(VLOOKUP($G8,$P$3:$R$12,3)=0,"",VLOOKUP($G8,$P$3:$R$12,3))</f>
        <v>y</v>
      </c>
      <c r="J8" t="str">
        <f>$C8&amp;H8&amp;" · ("&amp;$D8&amp;$H8&amp;" - "&amp;$E8&amp;") ="</f>
        <v>7x · (4x - 4) =</v>
      </c>
      <c r="K8" t="str">
        <f>$C8*$D8&amp;$H8&amp;"² - "&amp;$C8*$E8&amp;H8</f>
        <v>28x² - 28x</v>
      </c>
      <c r="P8">
        <v>6</v>
      </c>
      <c r="Q8" t="s">
        <v>20</v>
      </c>
      <c r="R8" t="s">
        <v>21</v>
      </c>
    </row>
    <row r="9" spans="1:18" ht="12.75">
      <c r="A9">
        <f t="shared" si="0"/>
        <v>12</v>
      </c>
      <c r="B9">
        <f ca="1">RAND()</f>
        <v>0.46833220356986227</v>
      </c>
      <c r="C9">
        <f ca="1" t="shared" si="1"/>
        <v>2</v>
      </c>
      <c r="D9">
        <f ca="1" t="shared" si="1"/>
        <v>7</v>
      </c>
      <c r="E9">
        <f ca="1" t="shared" si="1"/>
        <v>2</v>
      </c>
      <c r="F9">
        <f ca="1" t="shared" si="1"/>
        <v>6</v>
      </c>
      <c r="G9">
        <f ca="1">ROUND(RAND()*9+1,0)</f>
        <v>4</v>
      </c>
      <c r="H9" t="str">
        <f>IF(VLOOKUP($G9,$P$3:$R$12,2)=0,"",VLOOKUP($G9,$P$3:$R$12,2))</f>
        <v>y</v>
      </c>
      <c r="I9" t="str">
        <f>IF(VLOOKUP($G9,$P$3:$R$12,3)=0,"",VLOOKUP($G9,$P$3:$R$12,3))</f>
        <v>z</v>
      </c>
      <c r="J9" t="str">
        <f>$C9&amp;H9&amp;" · ("&amp;$D9&amp;$H9&amp;" + "&amp;$E9&amp;I9&amp;") ="</f>
        <v>2y · (7y + 2z) =</v>
      </c>
      <c r="K9" t="str">
        <f>$C9*$D9&amp;$H9&amp;"² + "&amp;$C9*$E9&amp;H9&amp;I9</f>
        <v>14y² + 4yz</v>
      </c>
      <c r="P9">
        <v>7</v>
      </c>
      <c r="Q9" t="s">
        <v>13</v>
      </c>
      <c r="R9" t="s">
        <v>22</v>
      </c>
    </row>
    <row r="10" spans="1:18" ht="12.75">
      <c r="A10">
        <f t="shared" si="0"/>
        <v>22</v>
      </c>
      <c r="B10">
        <f ca="1">RAND()</f>
        <v>0.15638202585359562</v>
      </c>
      <c r="C10">
        <f ca="1" t="shared" si="1"/>
        <v>3</v>
      </c>
      <c r="D10">
        <f ca="1" t="shared" si="1"/>
        <v>5</v>
      </c>
      <c r="E10">
        <f ca="1" t="shared" si="1"/>
        <v>8</v>
      </c>
      <c r="F10">
        <f ca="1" t="shared" si="1"/>
        <v>7</v>
      </c>
      <c r="G10">
        <f ca="1">ROUND(RAND()*9+1,0)</f>
        <v>9</v>
      </c>
      <c r="H10" t="str">
        <f>IF(VLOOKUP($G10,$P$3:$R$12,2)=0,"",VLOOKUP($G10,$P$3:$R$12,2))</f>
        <v>y</v>
      </c>
      <c r="I10" t="str">
        <f>IF(VLOOKUP($G10,$P$3:$R$12,3)=0,"",VLOOKUP($G10,$P$3:$R$12,3))</f>
        <v>z</v>
      </c>
      <c r="J10" t="str">
        <f>$C10&amp;H10&amp;" · ("&amp;$D10&amp;$H10&amp;" - "&amp;$E10&amp;I10&amp;") ="</f>
        <v>3y · (5y - 8z) =</v>
      </c>
      <c r="K10" t="str">
        <f>$C10*$D10&amp;$H10&amp;"² - "&amp;$C10*$E10&amp;H10&amp;I10</f>
        <v>15y² - 24yz</v>
      </c>
      <c r="P10">
        <v>8</v>
      </c>
      <c r="Q10" s="6" t="s">
        <v>29</v>
      </c>
      <c r="R10" s="6" t="s">
        <v>30</v>
      </c>
    </row>
    <row r="11" spans="1:18" ht="12.75">
      <c r="A11">
        <f t="shared" si="0"/>
        <v>27</v>
      </c>
      <c r="B11">
        <f ca="1">RAND()</f>
        <v>0.02693978067665015</v>
      </c>
      <c r="C11">
        <f ca="1" t="shared" si="1"/>
        <v>6</v>
      </c>
      <c r="D11">
        <f ca="1" t="shared" si="1"/>
        <v>5</v>
      </c>
      <c r="E11">
        <f ca="1" t="shared" si="1"/>
        <v>3</v>
      </c>
      <c r="F11">
        <f ca="1" t="shared" si="1"/>
        <v>4</v>
      </c>
      <c r="G11">
        <f ca="1">ROUND(RAND()*9+1,0)</f>
        <v>7</v>
      </c>
      <c r="H11" t="str">
        <f>IF(VLOOKUP($G11,$P$3:$R$12,2)=0,"",VLOOKUP($G11,$P$3:$R$12,2))</f>
        <v>x</v>
      </c>
      <c r="I11" t="str">
        <f>IF(VLOOKUP($G11,$P$3:$R$12,3)=0,"",VLOOKUP($G11,$P$3:$R$12,3))</f>
        <v>y</v>
      </c>
      <c r="J11" t="str">
        <f>$C11&amp;" · ("&amp;$D11&amp;" + "&amp;$E11&amp;H11&amp;") ="</f>
        <v>6 · (5 + 3x) =</v>
      </c>
      <c r="K11" t="str">
        <f>$C11*$D11&amp;" + "&amp;$C11*$E11&amp;H11</f>
        <v>30 + 18x</v>
      </c>
      <c r="P11">
        <v>9</v>
      </c>
      <c r="Q11" s="6" t="s">
        <v>22</v>
      </c>
      <c r="R11" s="6" t="s">
        <v>31</v>
      </c>
    </row>
    <row r="12" spans="1:18" ht="12.75">
      <c r="A12">
        <f t="shared" si="0"/>
        <v>4</v>
      </c>
      <c r="B12">
        <f ca="1">RAND()</f>
        <v>0.9432161951821452</v>
      </c>
      <c r="C12">
        <f ca="1" t="shared" si="1"/>
        <v>5</v>
      </c>
      <c r="D12">
        <f ca="1" t="shared" si="1"/>
        <v>2</v>
      </c>
      <c r="E12">
        <f ca="1" t="shared" si="1"/>
        <v>4</v>
      </c>
      <c r="F12">
        <f ca="1" t="shared" si="1"/>
        <v>9</v>
      </c>
      <c r="G12">
        <f ca="1">ROUND(RAND()*9+1,0)</f>
        <v>8</v>
      </c>
      <c r="H12" t="str">
        <f>IF(VLOOKUP($G12,$P$3:$R$12,2)=0,"",VLOOKUP($G12,$P$3:$R$12,2))</f>
        <v>c</v>
      </c>
      <c r="I12" t="str">
        <f>IF(VLOOKUP($G12,$P$3:$R$12,3)=0,"",VLOOKUP($G12,$P$3:$R$12,3))</f>
        <v>d</v>
      </c>
      <c r="J12" t="str">
        <f>$C12&amp;" · ("&amp;$D12&amp;" - "&amp;$E12&amp;H12&amp;") ="</f>
        <v>5 · (2 - 4c) =</v>
      </c>
      <c r="K12" t="str">
        <f>$C12*$D12&amp;" - "&amp;$C12*$E12&amp;H12</f>
        <v>10 - 20c</v>
      </c>
      <c r="P12">
        <v>10</v>
      </c>
      <c r="Q12" s="6" t="s">
        <v>21</v>
      </c>
      <c r="R12" s="6" t="s">
        <v>29</v>
      </c>
    </row>
    <row r="13" spans="1:11" ht="12.75">
      <c r="A13">
        <f t="shared" si="0"/>
        <v>15</v>
      </c>
      <c r="B13">
        <f ca="1">RAND()</f>
        <v>0.4229050894144961</v>
      </c>
      <c r="C13">
        <f ca="1" t="shared" si="1"/>
        <v>9</v>
      </c>
      <c r="D13">
        <f ca="1" t="shared" si="1"/>
        <v>4</v>
      </c>
      <c r="E13">
        <f ca="1" t="shared" si="1"/>
        <v>2</v>
      </c>
      <c r="F13">
        <f ca="1" t="shared" si="1"/>
        <v>3</v>
      </c>
      <c r="G13">
        <f ca="1">ROUND(RAND()*9+1,0)</f>
        <v>9</v>
      </c>
      <c r="H13" t="str">
        <f>IF(VLOOKUP($G13,$P$3:$R$12,2)=0,"",VLOOKUP($G13,$P$3:$R$12,2))</f>
        <v>y</v>
      </c>
      <c r="I13" t="str">
        <f>IF(VLOOKUP($G13,$P$3:$R$12,3)=0,"",VLOOKUP($G13,$P$3:$R$12,3))</f>
        <v>z</v>
      </c>
      <c r="J13" t="str">
        <f>$C13&amp;H13&amp;" · ("&amp;$D13&amp;" + "&amp;$E13&amp;H13&amp;") ="</f>
        <v>9y · (4 + 2y) =</v>
      </c>
      <c r="K13" t="str">
        <f>$C13*$D13&amp;H13&amp;" + "&amp;$C13*$E13&amp;H13&amp;"²"</f>
        <v>36y + 18y²</v>
      </c>
    </row>
    <row r="14" spans="1:11" ht="12.75">
      <c r="A14">
        <f t="shared" si="0"/>
        <v>13</v>
      </c>
      <c r="B14">
        <f ca="1">RAND()</f>
        <v>0.4380812987470024</v>
      </c>
      <c r="C14">
        <f ca="1" t="shared" si="1"/>
        <v>9</v>
      </c>
      <c r="D14">
        <f ca="1" t="shared" si="1"/>
        <v>2</v>
      </c>
      <c r="E14">
        <f ca="1" t="shared" si="1"/>
        <v>3</v>
      </c>
      <c r="F14">
        <f ca="1" t="shared" si="1"/>
        <v>4</v>
      </c>
      <c r="G14">
        <f ca="1">ROUND(RAND()*9+1,0)</f>
        <v>2</v>
      </c>
      <c r="H14" t="str">
        <f>IF(VLOOKUP($G14,$P$3:$R$12,2)=0,"",VLOOKUP($G14,$P$3:$R$12,2))</f>
        <v>x</v>
      </c>
      <c r="I14" t="str">
        <f>IF(VLOOKUP($G14,$P$3:$R$12,3)=0,"",VLOOKUP($G14,$P$3:$R$12,3))</f>
        <v>y</v>
      </c>
      <c r="J14" t="str">
        <f>$C14&amp;H14&amp;" · ("&amp;$D14&amp;" - "&amp;$E14&amp;H14&amp;") ="</f>
        <v>9x · (2 - 3x) =</v>
      </c>
      <c r="K14" t="str">
        <f>$C14*$D14&amp;H14&amp;" - "&amp;$C14*$E14&amp;H14&amp;"²"</f>
        <v>18x - 27x²</v>
      </c>
    </row>
    <row r="15" spans="1:11" ht="12.75">
      <c r="A15">
        <f t="shared" si="0"/>
        <v>10</v>
      </c>
      <c r="B15">
        <f ca="1">RAND()</f>
        <v>0.5615815151855544</v>
      </c>
      <c r="C15">
        <f ca="1" t="shared" si="1"/>
        <v>4</v>
      </c>
      <c r="D15">
        <f ca="1" t="shared" si="1"/>
        <v>2</v>
      </c>
      <c r="E15">
        <f ca="1" t="shared" si="1"/>
        <v>7</v>
      </c>
      <c r="F15">
        <f ca="1" t="shared" si="1"/>
        <v>5</v>
      </c>
      <c r="G15">
        <f ca="1">ROUND(RAND()*9+1,0)</f>
        <v>6</v>
      </c>
      <c r="H15" t="str">
        <f>IF(VLOOKUP($G15,$P$3:$R$12,2)=0,"",VLOOKUP($G15,$P$3:$R$12,2))</f>
        <v>a</v>
      </c>
      <c r="I15" t="str">
        <f>IF(VLOOKUP($G15,$P$3:$R$12,3)=0,"",VLOOKUP($G15,$P$3:$R$12,3))</f>
        <v>b</v>
      </c>
      <c r="J15" t="str">
        <f>$C15&amp;H15&amp;" · ("&amp;$D15&amp;I15&amp;" + "&amp;$E15&amp;H15&amp;") ="</f>
        <v>4a · (2b + 7a) =</v>
      </c>
      <c r="K15" t="str">
        <f>$C15*$D15&amp;H15&amp;I15&amp;" + "&amp;$C15*$E15&amp;H15&amp;"²"</f>
        <v>8ab + 28a²</v>
      </c>
    </row>
    <row r="16" spans="1:11" ht="12.75">
      <c r="A16">
        <f t="shared" si="0"/>
        <v>17</v>
      </c>
      <c r="B16">
        <f ca="1">RAND()</f>
        <v>0.4163393381526327</v>
      </c>
      <c r="C16">
        <f ca="1" t="shared" si="1"/>
        <v>4</v>
      </c>
      <c r="D16">
        <f ca="1" t="shared" si="1"/>
        <v>5</v>
      </c>
      <c r="E16">
        <f ca="1" t="shared" si="1"/>
        <v>7</v>
      </c>
      <c r="F16">
        <f ca="1" t="shared" si="1"/>
        <v>4</v>
      </c>
      <c r="G16">
        <f ca="1">ROUND(RAND()*9+1,0)</f>
        <v>3</v>
      </c>
      <c r="H16" t="str">
        <f>IF(VLOOKUP($G16,$P$3:$R$12,2)=0,"",VLOOKUP($G16,$P$3:$R$12,2))</f>
        <v>c</v>
      </c>
      <c r="I16" t="str">
        <f>IF(VLOOKUP($G16,$P$3:$R$12,3)=0,"",VLOOKUP($G16,$P$3:$R$12,3))</f>
        <v>d</v>
      </c>
      <c r="J16" t="str">
        <f>$C16&amp;H16&amp;" · ("&amp;$D16&amp;I16&amp;" - "&amp;$E16&amp;H16&amp;") ="</f>
        <v>4c · (5d - 7c) =</v>
      </c>
      <c r="K16" t="str">
        <f>$C16*$D16&amp;H16&amp;I16&amp;" - "&amp;$C16*$E16&amp;H16&amp;"²"</f>
        <v>20cd - 28c²</v>
      </c>
    </row>
    <row r="17" spans="1:11" ht="12.75">
      <c r="A17">
        <f t="shared" si="0"/>
        <v>9</v>
      </c>
      <c r="B17">
        <f ca="1">RAND()</f>
        <v>0.7519137135069065</v>
      </c>
      <c r="C17">
        <f ca="1" t="shared" si="1"/>
        <v>8</v>
      </c>
      <c r="D17">
        <f ca="1" t="shared" si="1"/>
        <v>6</v>
      </c>
      <c r="E17">
        <f ca="1" t="shared" si="1"/>
        <v>6</v>
      </c>
      <c r="F17">
        <f ca="1" t="shared" si="1"/>
        <v>4</v>
      </c>
      <c r="G17">
        <f ca="1">ROUND(RAND()*9+1,0)</f>
        <v>6</v>
      </c>
      <c r="H17" t="str">
        <f>IF(VLOOKUP($G17,$P$3:$R$12,2)=0,"",VLOOKUP($G17,$P$3:$R$12,2))</f>
        <v>a</v>
      </c>
      <c r="I17" t="str">
        <f>IF(VLOOKUP($G17,$P$3:$R$12,3)=0,"",VLOOKUP($G17,$P$3:$R$12,3))</f>
        <v>b</v>
      </c>
      <c r="J17" t="str">
        <f>$C17&amp;" · ("&amp;$D17&amp;$H17&amp;" + "&amp;$E17&amp;") ="</f>
        <v>8 · (6a + 6) =</v>
      </c>
      <c r="K17" t="str">
        <f>$C17*$D17&amp;$H17&amp;" + "&amp;$C17*$E17</f>
        <v>48a + 48</v>
      </c>
    </row>
    <row r="18" spans="1:11" ht="12.75">
      <c r="A18">
        <f t="shared" si="0"/>
        <v>5</v>
      </c>
      <c r="B18">
        <f ca="1">RAND()</f>
        <v>0.9428348801992728</v>
      </c>
      <c r="C18">
        <f ca="1" t="shared" si="1"/>
        <v>4</v>
      </c>
      <c r="D18">
        <f ca="1" t="shared" si="1"/>
        <v>7</v>
      </c>
      <c r="E18">
        <f ca="1" t="shared" si="1"/>
        <v>7</v>
      </c>
      <c r="F18">
        <f ca="1" t="shared" si="1"/>
        <v>8</v>
      </c>
      <c r="G18">
        <f ca="1">ROUND(RAND()*9+1,0)</f>
        <v>3</v>
      </c>
      <c r="H18" t="str">
        <f>IF(VLOOKUP($G18,$P$3:$R$12,2)=0,"",VLOOKUP($G18,$P$3:$R$12,2))</f>
        <v>c</v>
      </c>
      <c r="I18" t="str">
        <f>IF(VLOOKUP($G18,$P$3:$R$12,3)=0,"",VLOOKUP($G18,$P$3:$R$12,3))</f>
        <v>d</v>
      </c>
      <c r="J18" t="str">
        <f>$C18&amp;" · ("&amp;$D18&amp;$H18&amp;" - "&amp;$E18&amp;") ="</f>
        <v>4 · (7c - 7) =</v>
      </c>
      <c r="K18" t="str">
        <f>$C18*$D18&amp;$H18&amp;" - "&amp;$C18*$E18</f>
        <v>28c - 28</v>
      </c>
    </row>
    <row r="19" spans="1:11" ht="12.75">
      <c r="A19">
        <f t="shared" si="0"/>
        <v>1</v>
      </c>
      <c r="B19">
        <f ca="1">RAND()</f>
        <v>0.9983010543665586</v>
      </c>
      <c r="C19">
        <f ca="1" t="shared" si="1"/>
        <v>5</v>
      </c>
      <c r="D19">
        <f ca="1" t="shared" si="1"/>
        <v>3</v>
      </c>
      <c r="E19">
        <f ca="1" t="shared" si="1"/>
        <v>8</v>
      </c>
      <c r="F19">
        <f ca="1" t="shared" si="1"/>
        <v>6</v>
      </c>
      <c r="G19">
        <f ca="1">ROUND(RAND()*9+1,0)</f>
        <v>5</v>
      </c>
      <c r="H19" t="str">
        <f>IF(VLOOKUP($G19,$P$3:$R$12,2)=0,"",VLOOKUP($G19,$P$3:$R$12,2))</f>
        <v>b</v>
      </c>
      <c r="I19" t="str">
        <f>IF(VLOOKUP($G19,$P$3:$R$12,3)=0,"",VLOOKUP($G19,$P$3:$R$12,3))</f>
        <v>c</v>
      </c>
      <c r="J19" t="str">
        <f>$C19&amp;" · ("&amp;$D19&amp;$H19&amp;" + "&amp;$E19&amp;I19&amp;") ="</f>
        <v>5 · (3b + 8c) =</v>
      </c>
      <c r="K19" t="str">
        <f>$C19*$D19&amp;$H19&amp;" + "&amp;$C19*$E19&amp;I19</f>
        <v>15b + 40c</v>
      </c>
    </row>
    <row r="20" spans="1:11" ht="12.75">
      <c r="A20">
        <f t="shared" si="0"/>
        <v>8</v>
      </c>
      <c r="B20">
        <f ca="1">RAND()</f>
        <v>0.7522755563701312</v>
      </c>
      <c r="C20">
        <f ca="1" t="shared" si="1"/>
        <v>4</v>
      </c>
      <c r="D20">
        <f ca="1" t="shared" si="1"/>
        <v>7</v>
      </c>
      <c r="E20">
        <f ca="1" t="shared" si="1"/>
        <v>7</v>
      </c>
      <c r="F20">
        <f ca="1" t="shared" si="1"/>
        <v>5</v>
      </c>
      <c r="G20">
        <f ca="1">ROUND(RAND()*9+1,0)</f>
        <v>9</v>
      </c>
      <c r="H20" t="str">
        <f>IF(VLOOKUP($G20,$P$3:$R$12,2)=0,"",VLOOKUP($G20,$P$3:$R$12,2))</f>
        <v>y</v>
      </c>
      <c r="I20" t="str">
        <f>IF(VLOOKUP($G20,$P$3:$R$12,3)=0,"",VLOOKUP($G20,$P$3:$R$12,3))</f>
        <v>z</v>
      </c>
      <c r="J20" t="str">
        <f>$C20&amp;" · ("&amp;$D20&amp;$H20&amp;" - "&amp;$E20&amp;I20&amp;") ="</f>
        <v>4 · (7y - 7z) =</v>
      </c>
      <c r="K20" t="str">
        <f>$C20*$D20&amp;$H20&amp;" - "&amp;$C20*$E20&amp;I20</f>
        <v>28y - 28z</v>
      </c>
    </row>
    <row r="21" spans="1:11" ht="12.75">
      <c r="A21">
        <f t="shared" si="0"/>
        <v>7</v>
      </c>
      <c r="B21">
        <f ca="1">RAND()</f>
        <v>0.7738065357474272</v>
      </c>
      <c r="C21">
        <f ca="1" t="shared" si="1"/>
        <v>4</v>
      </c>
      <c r="D21">
        <f ca="1" t="shared" si="1"/>
        <v>5</v>
      </c>
      <c r="E21">
        <f ca="1" t="shared" si="1"/>
        <v>4</v>
      </c>
      <c r="F21">
        <f ca="1" t="shared" si="1"/>
        <v>6</v>
      </c>
      <c r="G21">
        <f ca="1">ROUND(RAND()*9+1,0)</f>
        <v>8</v>
      </c>
      <c r="H21" t="str">
        <f>IF(VLOOKUP($G21,$P$3:$R$12,2)=0,"",VLOOKUP($G21,$P$3:$R$12,2))</f>
        <v>c</v>
      </c>
      <c r="I21" t="str">
        <f>IF(VLOOKUP($G21,$P$3:$R$12,3)=0,"",VLOOKUP($G21,$P$3:$R$12,3))</f>
        <v>d</v>
      </c>
      <c r="J21" t="str">
        <f>$C21&amp;H21&amp;" · ("&amp;$D21&amp;$H21&amp;" + "&amp;$E21&amp;") ="</f>
        <v>4c · (5c + 4) =</v>
      </c>
      <c r="K21" t="str">
        <f>$C21*$D21&amp;$H21&amp;"² + "&amp;$C21*$E21&amp;H21</f>
        <v>20c² + 16c</v>
      </c>
    </row>
    <row r="22" spans="1:11" ht="12.75">
      <c r="A22">
        <f t="shared" si="0"/>
        <v>20</v>
      </c>
      <c r="B22">
        <f ca="1">RAND()</f>
        <v>0.2128513489714926</v>
      </c>
      <c r="C22">
        <f ca="1" t="shared" si="1"/>
        <v>8</v>
      </c>
      <c r="D22">
        <f ca="1" t="shared" si="1"/>
        <v>9</v>
      </c>
      <c r="E22">
        <f ca="1" t="shared" si="1"/>
        <v>8</v>
      </c>
      <c r="F22">
        <f ca="1" t="shared" si="1"/>
        <v>3</v>
      </c>
      <c r="G22">
        <f ca="1">ROUND(RAND()*9+1,0)</f>
        <v>3</v>
      </c>
      <c r="H22" t="str">
        <f>IF(VLOOKUP($G22,$P$3:$R$12,2)=0,"",VLOOKUP($G22,$P$3:$R$12,2))</f>
        <v>c</v>
      </c>
      <c r="I22" t="str">
        <f>IF(VLOOKUP($G22,$P$3:$R$12,3)=0,"",VLOOKUP($G22,$P$3:$R$12,3))</f>
        <v>d</v>
      </c>
      <c r="J22" t="str">
        <f>$C22&amp;H22&amp;" · ("&amp;$D22&amp;$H22&amp;" - "&amp;$E22&amp;") ="</f>
        <v>8c · (9c - 8) =</v>
      </c>
      <c r="K22" t="str">
        <f>$C22*$D22&amp;$H22&amp;"² - "&amp;$C22*$E22&amp;H22</f>
        <v>72c² - 64c</v>
      </c>
    </row>
    <row r="23" spans="1:11" ht="12.75">
      <c r="A23">
        <f t="shared" si="0"/>
        <v>18</v>
      </c>
      <c r="B23">
        <f ca="1">RAND()</f>
        <v>0.40082298125258065</v>
      </c>
      <c r="C23">
        <f ca="1" t="shared" si="1"/>
        <v>9</v>
      </c>
      <c r="D23">
        <f ca="1" t="shared" si="1"/>
        <v>4</v>
      </c>
      <c r="E23">
        <f ca="1" t="shared" si="1"/>
        <v>4</v>
      </c>
      <c r="F23">
        <f ca="1" t="shared" si="1"/>
        <v>7</v>
      </c>
      <c r="G23">
        <f ca="1">ROUND(RAND()*9+1,0)</f>
        <v>4</v>
      </c>
      <c r="H23" t="str">
        <f>IF(VLOOKUP($G23,$P$3:$R$12,2)=0,"",VLOOKUP($G23,$P$3:$R$12,2))</f>
        <v>y</v>
      </c>
      <c r="I23" t="str">
        <f>IF(VLOOKUP($G23,$P$3:$R$12,3)=0,"",VLOOKUP($G23,$P$3:$R$12,3))</f>
        <v>z</v>
      </c>
      <c r="J23" t="str">
        <f>$C23&amp;H23&amp;" · ("&amp;$D23&amp;$H23&amp;" + "&amp;$E23&amp;I23&amp;") ="</f>
        <v>9y · (4y + 4z) =</v>
      </c>
      <c r="K23" t="str">
        <f>$C23*$D23&amp;$H23&amp;"² + "&amp;$C23*$E23&amp;H23&amp;I23</f>
        <v>36y² + 36yz</v>
      </c>
    </row>
    <row r="24" spans="1:11" ht="12.75">
      <c r="A24">
        <f t="shared" si="0"/>
        <v>24</v>
      </c>
      <c r="B24">
        <f ca="1">RAND()</f>
        <v>0.11465789334849774</v>
      </c>
      <c r="C24">
        <f ca="1" t="shared" si="1"/>
        <v>5</v>
      </c>
      <c r="D24">
        <f ca="1" t="shared" si="1"/>
        <v>8</v>
      </c>
      <c r="E24">
        <f ca="1" t="shared" si="1"/>
        <v>6</v>
      </c>
      <c r="F24">
        <f ca="1" t="shared" si="1"/>
        <v>9</v>
      </c>
      <c r="G24">
        <f ca="1">ROUND(RAND()*9+1,0)</f>
        <v>9</v>
      </c>
      <c r="H24" t="str">
        <f>IF(VLOOKUP($G24,$P$3:$R$12,2)=0,"",VLOOKUP($G24,$P$3:$R$12,2))</f>
        <v>y</v>
      </c>
      <c r="I24" t="str">
        <f>IF(VLOOKUP($G24,$P$3:$R$12,3)=0,"",VLOOKUP($G24,$P$3:$R$12,3))</f>
        <v>z</v>
      </c>
      <c r="J24" t="str">
        <f>$C24&amp;H24&amp;" · ("&amp;$D24&amp;$H24&amp;" - "&amp;$E24&amp;I24&amp;") ="</f>
        <v>5y · (8y - 6z) =</v>
      </c>
      <c r="K24" t="str">
        <f>$C24*$D24&amp;$H24&amp;"² - "&amp;$C24*$E24&amp;H24&amp;I24</f>
        <v>40y² - 30yz</v>
      </c>
    </row>
    <row r="25" spans="1:11" ht="12.75">
      <c r="A25">
        <f t="shared" si="0"/>
        <v>21</v>
      </c>
      <c r="B25">
        <f ca="1">RAND()</f>
        <v>0.15663691959041293</v>
      </c>
      <c r="C25">
        <f ca="1" t="shared" si="1"/>
        <v>2</v>
      </c>
      <c r="D25">
        <f ca="1" t="shared" si="1"/>
        <v>6</v>
      </c>
      <c r="E25">
        <f ca="1" t="shared" si="1"/>
        <v>6</v>
      </c>
      <c r="F25">
        <f ca="1" t="shared" si="1"/>
        <v>5</v>
      </c>
      <c r="G25">
        <f ca="1">ROUND(RAND()*9+1,0)</f>
        <v>2</v>
      </c>
      <c r="H25" t="str">
        <f>IF(VLOOKUP($G25,$P$3:$R$12,2)=0,"",VLOOKUP($G25,$P$3:$R$12,2))</f>
        <v>x</v>
      </c>
      <c r="I25" t="str">
        <f>IF(VLOOKUP($G25,$P$3:$R$12,3)=0,"",VLOOKUP($G25,$P$3:$R$12,3))</f>
        <v>y</v>
      </c>
      <c r="J25" t="str">
        <f>$C25&amp;" · ("&amp;$D25&amp;" + "&amp;$E25&amp;H25&amp;") ="</f>
        <v>2 · (6 + 6x) =</v>
      </c>
      <c r="K25" t="str">
        <f>$C25*$D25&amp;" + "&amp;$C25*$E25&amp;H25</f>
        <v>12 + 12x</v>
      </c>
    </row>
    <row r="26" spans="1:11" ht="12.75">
      <c r="A26">
        <f t="shared" si="0"/>
        <v>25</v>
      </c>
      <c r="B26">
        <f ca="1">RAND()</f>
        <v>0.07261111563416656</v>
      </c>
      <c r="C26">
        <f ca="1" t="shared" si="1"/>
        <v>4</v>
      </c>
      <c r="D26">
        <f ca="1" t="shared" si="1"/>
        <v>7</v>
      </c>
      <c r="E26">
        <f ca="1" t="shared" si="1"/>
        <v>4</v>
      </c>
      <c r="F26">
        <f ca="1" t="shared" si="1"/>
        <v>5</v>
      </c>
      <c r="G26">
        <f ca="1">ROUND(RAND()*9+1,0)</f>
        <v>4</v>
      </c>
      <c r="H26" t="str">
        <f>IF(VLOOKUP($G26,$P$3:$R$12,2)=0,"",VLOOKUP($G26,$P$3:$R$12,2))</f>
        <v>y</v>
      </c>
      <c r="I26" t="str">
        <f>IF(VLOOKUP($G26,$P$3:$R$12,3)=0,"",VLOOKUP($G26,$P$3:$R$12,3))</f>
        <v>z</v>
      </c>
      <c r="J26" t="str">
        <f>$C26&amp;" · ("&amp;$D26&amp;" - "&amp;$E26&amp;H26&amp;") ="</f>
        <v>4 · (7 - 4y) =</v>
      </c>
      <c r="K26" t="str">
        <f>$C26*$D26&amp;" - "&amp;$C26*$E26&amp;H26</f>
        <v>28 - 16y</v>
      </c>
    </row>
    <row r="27" spans="1:11" ht="12.75">
      <c r="A27">
        <f t="shared" si="0"/>
        <v>3</v>
      </c>
      <c r="B27">
        <f ca="1">RAND()</f>
        <v>0.9644910460241132</v>
      </c>
      <c r="C27">
        <f ca="1" t="shared" si="1"/>
        <v>9</v>
      </c>
      <c r="D27">
        <f ca="1" t="shared" si="1"/>
        <v>8</v>
      </c>
      <c r="E27">
        <f ca="1" t="shared" si="1"/>
        <v>6</v>
      </c>
      <c r="F27">
        <f ca="1" t="shared" si="1"/>
        <v>9</v>
      </c>
      <c r="G27">
        <f ca="1">ROUND(RAND()*9+1,0)</f>
        <v>1</v>
      </c>
      <c r="H27" t="str">
        <f>IF(VLOOKUP($G27,$P$3:$R$12,2)=0,"",VLOOKUP($G27,$P$3:$R$12,2))</f>
        <v>a</v>
      </c>
      <c r="I27" t="str">
        <f>IF(VLOOKUP($G27,$P$3:$R$12,3)=0,"",VLOOKUP($G27,$P$3:$R$12,3))</f>
        <v>b</v>
      </c>
      <c r="J27" t="str">
        <f>$C27&amp;H27&amp;" · ("&amp;$D27&amp;" + "&amp;$E27&amp;H27&amp;") ="</f>
        <v>9a · (8 + 6a) =</v>
      </c>
      <c r="K27" t="str">
        <f>$C27*$D27&amp;H27&amp;" + "&amp;$C27*$E27&amp;H27&amp;"²"</f>
        <v>72a + 54a²</v>
      </c>
    </row>
    <row r="28" spans="1:11" ht="12.75">
      <c r="A28">
        <f t="shared" si="0"/>
        <v>26</v>
      </c>
      <c r="B28">
        <f ca="1">RAND()</f>
        <v>0.05508044231620868</v>
      </c>
      <c r="C28">
        <f ca="1" t="shared" si="1"/>
        <v>9</v>
      </c>
      <c r="D28">
        <f ca="1" t="shared" si="1"/>
        <v>4</v>
      </c>
      <c r="E28">
        <f ca="1" t="shared" si="1"/>
        <v>7</v>
      </c>
      <c r="F28">
        <f ca="1" t="shared" si="1"/>
        <v>8</v>
      </c>
      <c r="G28">
        <f ca="1">ROUND(RAND()*9+1,0)</f>
        <v>6</v>
      </c>
      <c r="H28" t="str">
        <f>IF(VLOOKUP($G28,$P$3:$R$12,2)=0,"",VLOOKUP($G28,$P$3:$R$12,2))</f>
        <v>a</v>
      </c>
      <c r="I28" t="str">
        <f>IF(VLOOKUP($G28,$P$3:$R$12,3)=0,"",VLOOKUP($G28,$P$3:$R$12,3))</f>
        <v>b</v>
      </c>
      <c r="J28" t="str">
        <f>$C28&amp;H28&amp;" · ("&amp;$D28&amp;" - "&amp;$E28&amp;H28&amp;") ="</f>
        <v>9a · (4 - 7a) =</v>
      </c>
      <c r="K28" t="str">
        <f>$C28*$D28&amp;H28&amp;" - "&amp;$C28*$E28&amp;H28&amp;"²"</f>
        <v>36a - 63a²</v>
      </c>
    </row>
    <row r="29" spans="1:11" ht="12.75">
      <c r="A29">
        <f t="shared" si="0"/>
        <v>16</v>
      </c>
      <c r="B29">
        <f ca="1">RAND()</f>
        <v>0.4196711915953778</v>
      </c>
      <c r="C29">
        <f ca="1" t="shared" si="1"/>
        <v>8</v>
      </c>
      <c r="D29">
        <f ca="1" t="shared" si="1"/>
        <v>6</v>
      </c>
      <c r="E29">
        <f ca="1" t="shared" si="1"/>
        <v>6</v>
      </c>
      <c r="F29">
        <f ca="1" t="shared" si="1"/>
        <v>4</v>
      </c>
      <c r="G29">
        <f ca="1">ROUND(RAND()*9+1,0)</f>
        <v>5</v>
      </c>
      <c r="H29" t="str">
        <f>IF(VLOOKUP($G29,$P$3:$R$12,2)=0,"",VLOOKUP($G29,$P$3:$R$12,2))</f>
        <v>b</v>
      </c>
      <c r="I29" t="str">
        <f>IF(VLOOKUP($G29,$P$3:$R$12,3)=0,"",VLOOKUP($G29,$P$3:$R$12,3))</f>
        <v>c</v>
      </c>
      <c r="J29" t="str">
        <f>$C29&amp;H29&amp;" · ("&amp;$D29&amp;I29&amp;" + "&amp;$E29&amp;H29&amp;") ="</f>
        <v>8b · (6c + 6b) =</v>
      </c>
      <c r="K29" t="str">
        <f>$C29*$D29&amp;H29&amp;I29&amp;" + "&amp;$C29*$E29&amp;H29&amp;"²"</f>
        <v>48bc + 48b²</v>
      </c>
    </row>
    <row r="30" spans="1:11" ht="12.75">
      <c r="A30">
        <f>RANK(B30,$B$3:$B$30)</f>
        <v>6</v>
      </c>
      <c r="B30">
        <f ca="1">RAND()</f>
        <v>0.8744162222476152</v>
      </c>
      <c r="C30">
        <f ca="1" t="shared" si="1"/>
        <v>8</v>
      </c>
      <c r="D30">
        <f ca="1" t="shared" si="1"/>
        <v>4</v>
      </c>
      <c r="E30">
        <f ca="1" t="shared" si="1"/>
        <v>6</v>
      </c>
      <c r="F30">
        <f ca="1" t="shared" si="1"/>
        <v>4</v>
      </c>
      <c r="G30">
        <f ca="1">ROUND(RAND()*9+1,0)</f>
        <v>2</v>
      </c>
      <c r="H30" t="str">
        <f>IF(VLOOKUP($G30,$P$3:$R$12,2)=0,"",VLOOKUP($G30,$P$3:$R$12,2))</f>
        <v>x</v>
      </c>
      <c r="I30" t="str">
        <f>IF(VLOOKUP($G30,$P$3:$R$12,3)=0,"",VLOOKUP($G30,$P$3:$R$12,3))</f>
        <v>y</v>
      </c>
      <c r="J30" t="str">
        <f>$C30&amp;H30&amp;" · ("&amp;$D30&amp;I30&amp;" - "&amp;$E30&amp;H30&amp;") ="</f>
        <v>8x · (4y - 6x) =</v>
      </c>
      <c r="K30" t="str">
        <f>$C30*$D30&amp;H30&amp;I30&amp;" - "&amp;$C30*$E30&amp;H30&amp;"²"</f>
        <v>32xy - 48x²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30"/>
  <sheetViews>
    <sheetView zoomScalePageLayoutView="0" workbookViewId="0" topLeftCell="H1">
      <selection activeCell="AB6" sqref="AB6"/>
    </sheetView>
  </sheetViews>
  <sheetFormatPr defaultColWidth="11.421875" defaultRowHeight="12.75"/>
  <cols>
    <col min="8" max="8" width="3.00390625" style="0" bestFit="1" customWidth="1"/>
    <col min="9" max="13" width="3.00390625" style="0" customWidth="1"/>
    <col min="14" max="16" width="2.57421875" style="0" bestFit="1" customWidth="1"/>
    <col min="17" max="18" width="2.57421875" style="0" customWidth="1"/>
    <col min="19" max="21" width="2.140625" style="0" bestFit="1" customWidth="1"/>
    <col min="22" max="22" width="2.140625" style="0" customWidth="1"/>
    <col min="28" max="28" width="26.421875" style="0" bestFit="1" customWidth="1"/>
    <col min="29" max="29" width="26.57421875" style="0" customWidth="1"/>
    <col min="30" max="30" width="3.28125" style="0" customWidth="1"/>
    <col min="31" max="32" width="2.57421875" style="0" bestFit="1" customWidth="1"/>
    <col min="33" max="33" width="2.57421875" style="0" customWidth="1"/>
    <col min="34" max="34" width="2.57421875" style="0" bestFit="1" customWidth="1"/>
    <col min="36" max="36" width="5.00390625" style="0" customWidth="1"/>
    <col min="44" max="44" width="4.7109375" style="0" bestFit="1" customWidth="1"/>
    <col min="45" max="45" width="5.7109375" style="0" bestFit="1" customWidth="1"/>
    <col min="46" max="46" width="6.140625" style="0" bestFit="1" customWidth="1"/>
    <col min="47" max="47" width="4.7109375" style="0" bestFit="1" customWidth="1"/>
    <col min="48" max="48" width="6.28125" style="0" bestFit="1" customWidth="1"/>
    <col min="49" max="49" width="7.28125" style="0" bestFit="1" customWidth="1"/>
    <col min="50" max="50" width="6.7109375" style="0" bestFit="1" customWidth="1"/>
    <col min="51" max="51" width="6.7109375" style="0" customWidth="1"/>
    <col min="52" max="52" width="21.8515625" style="0" bestFit="1" customWidth="1"/>
    <col min="53" max="53" width="20.7109375" style="0" bestFit="1" customWidth="1"/>
  </cols>
  <sheetData>
    <row r="1" ht="12.75">
      <c r="B1" s="6" t="s">
        <v>39</v>
      </c>
    </row>
    <row r="2" spans="3:53" ht="12.75">
      <c r="C2" t="s">
        <v>16</v>
      </c>
      <c r="D2" t="s">
        <v>17</v>
      </c>
      <c r="E2" t="s">
        <v>18</v>
      </c>
      <c r="F2" t="s">
        <v>19</v>
      </c>
      <c r="G2" s="6" t="s">
        <v>45</v>
      </c>
      <c r="AB2" t="s">
        <v>25</v>
      </c>
      <c r="AC2" t="s">
        <v>6</v>
      </c>
      <c r="AI2" t="s">
        <v>20</v>
      </c>
      <c r="AJ2" s="6" t="s">
        <v>23</v>
      </c>
      <c r="AK2" s="6" t="s">
        <v>40</v>
      </c>
      <c r="AL2" s="6" t="s">
        <v>21</v>
      </c>
      <c r="AM2" s="6" t="s">
        <v>41</v>
      </c>
      <c r="AN2" s="6" t="s">
        <v>42</v>
      </c>
      <c r="AO2" s="6" t="s">
        <v>43</v>
      </c>
      <c r="AP2" s="6" t="s">
        <v>44</v>
      </c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8" ht="12.75">
      <c r="A3">
        <f>RANK(B3,$B$3:$B$30)</f>
        <v>26</v>
      </c>
      <c r="B3">
        <f ca="1">RAND()</f>
        <v>0.1369658919278569</v>
      </c>
      <c r="C3">
        <f ca="1">ROUND(RAND()*7+2,0)</f>
        <v>5</v>
      </c>
      <c r="D3">
        <f ca="1">ROUND(RAND()*7+2,0)</f>
        <v>7</v>
      </c>
      <c r="E3">
        <f ca="1">ROUND(RAND()*7+2,0)</f>
        <v>6</v>
      </c>
      <c r="F3">
        <f ca="1">ROUND(RAND()*7+2,0)</f>
        <v>8</v>
      </c>
      <c r="G3">
        <f ca="1">ROUND(RAND()*7+2,0)</f>
        <v>8</v>
      </c>
      <c r="H3">
        <f ca="1">ROUND(RAND()*7+1,0)</f>
        <v>4</v>
      </c>
      <c r="I3">
        <f ca="1">ROUND(RAND()*7+1,0)</f>
        <v>5</v>
      </c>
      <c r="J3">
        <f ca="1">ROUND(RAND()*7+1,0)</f>
        <v>1</v>
      </c>
      <c r="K3">
        <f ca="1">ROUND(RAND()*7+1,0)</f>
        <v>1</v>
      </c>
      <c r="L3">
        <f ca="1">ROUND(RAND()*7+1,0)</f>
        <v>3</v>
      </c>
      <c r="M3">
        <f ca="1">-1^ROUND(RAND(),0)</f>
        <v>-1</v>
      </c>
      <c r="N3">
        <f ca="1">-1^ROUND(RAND(),0)</f>
        <v>-1</v>
      </c>
      <c r="O3">
        <f ca="1">-1^ROUND(RAND(),0)</f>
        <v>1</v>
      </c>
      <c r="P3">
        <f ca="1">-1^ROUND(RAND(),0)</f>
        <v>1</v>
      </c>
      <c r="Q3">
        <f ca="1">-1^ROUND(RAND(),0)</f>
        <v>1</v>
      </c>
      <c r="R3" t="str">
        <f>IF(M3=1,"","-")</f>
        <v>-</v>
      </c>
      <c r="S3" t="str">
        <f>IF(N3=1,"+","-")</f>
        <v>-</v>
      </c>
      <c r="T3" t="str">
        <f>IF(O3=1,"+","-")</f>
        <v>+</v>
      </c>
      <c r="U3" t="str">
        <f>IF(P3=1,"+","-")</f>
        <v>+</v>
      </c>
      <c r="V3" t="str">
        <f>IF(Q3=1,"+","-")</f>
        <v>+</v>
      </c>
      <c r="W3" t="str">
        <f>VLOOKUP(H3,$BB$3:$BD$12,2)</f>
        <v>b</v>
      </c>
      <c r="X3" t="str">
        <f>VLOOKUP(I3,$BB$3:$BD$12,2)</f>
        <v>b²</v>
      </c>
      <c r="Y3" t="str">
        <f>VLOOKUP(J3,$BB$3:$BD$12,2)</f>
        <v>a</v>
      </c>
      <c r="Z3" t="str">
        <f>VLOOKUP(K3,$BB$3:$BD$12,2)</f>
        <v>a</v>
      </c>
      <c r="AA3" t="str">
        <f>VLOOKUP(L3,$BB$3:$BD$12,2)</f>
        <v>ab</v>
      </c>
      <c r="AB3" t="str">
        <f>R3&amp;C3&amp;W3&amp;" "&amp;S3&amp;" "&amp;D3&amp;X3&amp;" "&amp;T3&amp;" "&amp;E3&amp;Y3&amp;" "&amp;U3&amp;" "&amp;F3&amp;Z3&amp;" "&amp;V3&amp;" "&amp;G3&amp;AA3&amp;" ="</f>
        <v>-5b - 7b² + 6a + 8a + 8ab =</v>
      </c>
      <c r="AD3">
        <f>C3*M3</f>
        <v>-5</v>
      </c>
      <c r="AE3">
        <f>D3*N3</f>
        <v>-7</v>
      </c>
      <c r="AF3">
        <f>E3*O3</f>
        <v>6</v>
      </c>
      <c r="AG3">
        <f>F3*P3</f>
        <v>8</v>
      </c>
      <c r="AH3">
        <f>G3*Q3</f>
        <v>8</v>
      </c>
      <c r="AI3">
        <f aca="true" t="shared" si="0" ref="AI3:AK18">IF(SUMIF($W3:$AA3,AI$2,$AD3:$AH3)&lt;&gt;0,SUMIF($W3:$AA3,AI$2,$AD3:$AH3),"")</f>
        <v>14</v>
      </c>
      <c r="AJ3">
        <f t="shared" si="0"/>
      </c>
      <c r="AK3">
        <f>IF(SUMIF($W3:$AA3,AK$2,$AD3:$AH3)&lt;&gt;0,SUMIF($W3:$AA3,AK$2,$AD3:$AH3),"")</f>
        <v>8</v>
      </c>
      <c r="AL3">
        <f aca="true" t="shared" si="1" ref="AL3:AP18">IF(SUMIF($W3:$AA3,AL$2,$AD3:$AH3)&lt;&gt;0,SUMIF($W3:$AA3,AL$2,$AD3:$AH3),"")</f>
        <v>-5</v>
      </c>
      <c r="AM3">
        <f t="shared" si="1"/>
        <v>-7</v>
      </c>
      <c r="AN3">
        <f t="shared" si="1"/>
      </c>
      <c r="AO3">
        <f t="shared" si="1"/>
      </c>
      <c r="AP3">
        <f t="shared" si="1"/>
      </c>
      <c r="AQ3">
        <f>COUNT(AI3:AP3)</f>
        <v>4</v>
      </c>
      <c r="AR3" t="str">
        <f>IF(AI3&lt;&gt;"",IF(AI3&lt;0," - "&amp;ABS(AI3)&amp;AI$2,IF(AI3&gt;0," + "&amp;ABS(AI3)&amp;AI$2,"")),"")</f>
        <v> + 14a</v>
      </c>
      <c r="AS3">
        <f aca="true" t="shared" si="2" ref="AS3:AS30">IF(AJ3&lt;&gt;"",IF(AJ3&lt;0," - "&amp;ABS(AJ3)&amp;AJ$2,IF(AJ3&gt;0," + "&amp;ABS(AJ3)&amp;AJ$2,"")),"")</f>
      </c>
      <c r="AT3" t="str">
        <f aca="true" t="shared" si="3" ref="AT3:AT30">IF(AK3&lt;&gt;"",IF(AK3&lt;0," - "&amp;ABS(AK3)&amp;AK$2,IF(AK3&gt;0," + "&amp;ABS(AK3)&amp;AK$2,"")),"")</f>
        <v> + 8ab</v>
      </c>
      <c r="AU3" t="str">
        <f aca="true" t="shared" si="4" ref="AU3:AU30">IF(AL3&lt;&gt;"",IF(AL3&lt;0," - "&amp;ABS(AL3)&amp;AL$2,IF(AL3&gt;0," + "&amp;ABS(AL3)&amp;AL$2,"")),"")</f>
        <v> - 5b</v>
      </c>
      <c r="AV3" t="str">
        <f aca="true" t="shared" si="5" ref="AV3:AV30">IF(AM3&lt;&gt;"",IF(AM3&lt;0," - "&amp;ABS(AM3)&amp;AM$2,IF(AM3&gt;0," + "&amp;ABS(AM3)&amp;AM$2,"")),"")</f>
        <v> - 7b²</v>
      </c>
      <c r="AW3">
        <f aca="true" t="shared" si="6" ref="AW3:AW30">IF(AN3&lt;&gt;"",IF(AN3&lt;0," - "&amp;ABS(AN3)&amp;AN$2,IF(AN3&gt;0," + "&amp;ABS(AN3)&amp;AN$2,"")),"")</f>
      </c>
      <c r="AX3">
        <f aca="true" t="shared" si="7" ref="AX3:AY30">IF(AO3&lt;&gt;"",IF(AO3&lt;0," - "&amp;ABS(AO3)&amp;AO$2,IF(AO3&gt;0," + "&amp;ABS(AO3)&amp;AO$2,"")),"")</f>
      </c>
      <c r="AY3">
        <f t="shared" si="7"/>
      </c>
      <c r="AZ3" t="str">
        <f>AR3&amp;AS3&amp;AT3&amp;AU3&amp;AV3&amp;AW3&amp;AX3&amp;AY3</f>
        <v> + 14a + 8ab - 5b - 7b²</v>
      </c>
      <c r="BA3" t="str">
        <f>IF(AQ3=5,"nicht zu vereinfachen",AZ3)</f>
        <v> + 14a + 8ab - 5b - 7b²</v>
      </c>
      <c r="BB3">
        <v>1</v>
      </c>
      <c r="BC3" t="s">
        <v>20</v>
      </c>
      <c r="BD3" t="s">
        <v>20</v>
      </c>
      <c r="BE3" s="6" t="s">
        <v>20</v>
      </c>
      <c r="BF3" s="6" t="s">
        <v>21</v>
      </c>
    </row>
    <row r="4" spans="1:56" ht="12.75">
      <c r="A4">
        <f aca="true" t="shared" si="8" ref="A4:A29">RANK(B4,$B$3:$B$30)</f>
        <v>9</v>
      </c>
      <c r="B4">
        <f ca="1">RAND()</f>
        <v>0.7638391070197182</v>
      </c>
      <c r="C4">
        <f aca="true" ca="1" t="shared" si="9" ref="C4:G30">ROUND(RAND()*7+2,0)</f>
        <v>3</v>
      </c>
      <c r="D4">
        <f ca="1" t="shared" si="9"/>
        <v>8</v>
      </c>
      <c r="E4">
        <f ca="1" t="shared" si="9"/>
        <v>7</v>
      </c>
      <c r="F4">
        <f ca="1" t="shared" si="9"/>
        <v>4</v>
      </c>
      <c r="G4">
        <f ca="1" t="shared" si="9"/>
        <v>8</v>
      </c>
      <c r="H4">
        <f aca="true" ca="1" t="shared" si="10" ref="H4:L30">ROUND(RAND()*7+1,0)</f>
        <v>4</v>
      </c>
      <c r="I4">
        <f ca="1" t="shared" si="10"/>
        <v>6</v>
      </c>
      <c r="J4">
        <f ca="1" t="shared" si="10"/>
        <v>3</v>
      </c>
      <c r="K4">
        <f ca="1" t="shared" si="10"/>
        <v>4</v>
      </c>
      <c r="L4">
        <f ca="1">ROUND(RAND()*7+1,0)</f>
        <v>2</v>
      </c>
      <c r="M4">
        <f aca="true" ca="1" t="shared" si="11" ref="M4:M30">-1^ROUND(RAND(),0)</f>
        <v>1</v>
      </c>
      <c r="N4">
        <f aca="true" ca="1" t="shared" si="12" ref="N4:Q30">-1^ROUND(RAND(),0)</f>
        <v>-1</v>
      </c>
      <c r="O4">
        <f ca="1" t="shared" si="12"/>
        <v>-1</v>
      </c>
      <c r="P4">
        <f ca="1" t="shared" si="12"/>
        <v>1</v>
      </c>
      <c r="Q4">
        <f ca="1" t="shared" si="12"/>
        <v>-1</v>
      </c>
      <c r="R4">
        <f aca="true" t="shared" si="13" ref="R4:R30">IF(M4=1,"","-")</f>
      </c>
      <c r="S4" t="str">
        <f aca="true" t="shared" si="14" ref="S4:S30">IF(N4=1,"+","-")</f>
        <v>-</v>
      </c>
      <c r="T4" t="str">
        <f aca="true" t="shared" si="15" ref="T4:T30">IF(O4=1,"+","-")</f>
        <v>-</v>
      </c>
      <c r="U4" t="str">
        <f aca="true" t="shared" si="16" ref="U4:U30">IF(P4=1,"+","-")</f>
        <v>+</v>
      </c>
      <c r="V4" t="str">
        <f aca="true" t="shared" si="17" ref="V4:V30">IF(Q4=1,"+","-")</f>
        <v>-</v>
      </c>
      <c r="W4" t="str">
        <f aca="true" t="shared" si="18" ref="W4:W30">VLOOKUP(H4,$BB$3:$BD$12,2)</f>
        <v>b</v>
      </c>
      <c r="X4" t="str">
        <f>VLOOKUP(I4,$BB$3:$BD$12,2)</f>
        <v>a²b</v>
      </c>
      <c r="Y4" t="str">
        <f>VLOOKUP(J4,$BB$3:$BD$12,2)</f>
        <v>ab</v>
      </c>
      <c r="Z4" t="str">
        <f>VLOOKUP(K4,$BB$3:$BD$12,2)</f>
        <v>b</v>
      </c>
      <c r="AA4" t="str">
        <f aca="true" t="shared" si="19" ref="AA4:AA30">VLOOKUP(L4,$BB$3:$BD$12,2)</f>
        <v>a²</v>
      </c>
      <c r="AB4" t="str">
        <f aca="true" t="shared" si="20" ref="AB4:AB30">R4&amp;C4&amp;W4&amp;" "&amp;S4&amp;" "&amp;D4&amp;X4&amp;" "&amp;T4&amp;" "&amp;E4&amp;Y4&amp;" "&amp;U4&amp;" "&amp;F4&amp;Z4&amp;" "&amp;V4&amp;" "&amp;G4&amp;AA4&amp;" ="</f>
        <v>3b - 8a²b - 7ab + 4b - 8a² =</v>
      </c>
      <c r="AC4" t="str">
        <f>$C4*$D4&amp;$W4&amp;" - "&amp;$C4*$E4</f>
        <v>24b - 21</v>
      </c>
      <c r="AD4">
        <f aca="true" t="shared" si="21" ref="AD4:AD30">C4*M4</f>
        <v>3</v>
      </c>
      <c r="AE4">
        <f aca="true" t="shared" si="22" ref="AE4:AE30">D4*N4</f>
        <v>-8</v>
      </c>
      <c r="AF4">
        <f aca="true" t="shared" si="23" ref="AF4:AF30">E4*O4</f>
        <v>-7</v>
      </c>
      <c r="AG4">
        <f aca="true" t="shared" si="24" ref="AG4:AG30">F4*P4</f>
        <v>4</v>
      </c>
      <c r="AH4">
        <f aca="true" t="shared" si="25" ref="AH4:AH30">G4*Q4</f>
        <v>-8</v>
      </c>
      <c r="AI4">
        <f t="shared" si="0"/>
      </c>
      <c r="AJ4">
        <f t="shared" si="0"/>
        <v>-8</v>
      </c>
      <c r="AK4">
        <f t="shared" si="0"/>
        <v>-7</v>
      </c>
      <c r="AL4">
        <f t="shared" si="1"/>
        <v>7</v>
      </c>
      <c r="AM4">
        <f t="shared" si="1"/>
      </c>
      <c r="AN4">
        <f t="shared" si="1"/>
        <v>-8</v>
      </c>
      <c r="AO4">
        <f t="shared" si="1"/>
      </c>
      <c r="AP4">
        <f t="shared" si="1"/>
      </c>
      <c r="AQ4">
        <f aca="true" t="shared" si="26" ref="AQ4:AQ30">COUNT(AI4:AP4)</f>
        <v>4</v>
      </c>
      <c r="AR4">
        <f aca="true" t="shared" si="27" ref="AR4:AR30">IF(AI4&lt;&gt;"",IF(AI4&lt;0," - "&amp;ABS(AI4)&amp;AI$2,IF(AI4&gt;0," + "&amp;ABS(AI4)&amp;AI$2,"")),"")</f>
      </c>
      <c r="AS4" t="str">
        <f t="shared" si="2"/>
        <v> - 8a²</v>
      </c>
      <c r="AT4" t="str">
        <f t="shared" si="3"/>
        <v> - 7ab</v>
      </c>
      <c r="AU4" t="str">
        <f t="shared" si="4"/>
        <v> + 7b</v>
      </c>
      <c r="AV4">
        <f t="shared" si="5"/>
      </c>
      <c r="AW4" t="str">
        <f t="shared" si="6"/>
        <v> - 8a²b</v>
      </c>
      <c r="AX4">
        <f t="shared" si="7"/>
      </c>
      <c r="AY4">
        <f t="shared" si="7"/>
      </c>
      <c r="AZ4" t="str">
        <f aca="true" t="shared" si="28" ref="AZ4:AZ30">AR4&amp;AS4&amp;AT4&amp;AU4&amp;AV4&amp;AW4&amp;AX4&amp;AY4</f>
        <v> - 8a² - 7ab + 7b - 8a²b</v>
      </c>
      <c r="BA4" t="str">
        <f aca="true" t="shared" si="29" ref="BA4:BA30">IF(AQ4=5,"nicht zu vereinfachen",AZ4)</f>
        <v> - 8a² - 7ab + 7b - 8a²b</v>
      </c>
      <c r="BB4">
        <v>2</v>
      </c>
      <c r="BC4" s="6" t="s">
        <v>23</v>
      </c>
      <c r="BD4" s="6" t="s">
        <v>23</v>
      </c>
    </row>
    <row r="5" spans="1:56" ht="12.75">
      <c r="A5">
        <f t="shared" si="8"/>
        <v>6</v>
      </c>
      <c r="B5">
        <f ca="1">RAND()</f>
        <v>0.8173150411852687</v>
      </c>
      <c r="C5">
        <f ca="1" t="shared" si="9"/>
        <v>3</v>
      </c>
      <c r="D5">
        <f ca="1" t="shared" si="9"/>
        <v>3</v>
      </c>
      <c r="E5">
        <f ca="1" t="shared" si="9"/>
        <v>8</v>
      </c>
      <c r="F5">
        <f ca="1" t="shared" si="9"/>
        <v>4</v>
      </c>
      <c r="G5">
        <f ca="1" t="shared" si="9"/>
        <v>9</v>
      </c>
      <c r="H5">
        <f ca="1" t="shared" si="10"/>
        <v>3</v>
      </c>
      <c r="I5">
        <f ca="1" t="shared" si="10"/>
        <v>3</v>
      </c>
      <c r="J5">
        <f ca="1" t="shared" si="10"/>
        <v>2</v>
      </c>
      <c r="K5">
        <f ca="1" t="shared" si="10"/>
        <v>4</v>
      </c>
      <c r="L5">
        <f ca="1">ROUND(RAND()*7+1,0)</f>
        <v>5</v>
      </c>
      <c r="M5">
        <f ca="1" t="shared" si="11"/>
        <v>-1</v>
      </c>
      <c r="N5">
        <f ca="1" t="shared" si="12"/>
        <v>-1</v>
      </c>
      <c r="O5">
        <f ca="1" t="shared" si="12"/>
        <v>1</v>
      </c>
      <c r="P5">
        <f ca="1" t="shared" si="12"/>
        <v>1</v>
      </c>
      <c r="Q5">
        <f ca="1" t="shared" si="12"/>
        <v>1</v>
      </c>
      <c r="R5" t="str">
        <f t="shared" si="13"/>
        <v>-</v>
      </c>
      <c r="S5" t="str">
        <f t="shared" si="14"/>
        <v>-</v>
      </c>
      <c r="T5" t="str">
        <f t="shared" si="15"/>
        <v>+</v>
      </c>
      <c r="U5" t="str">
        <f t="shared" si="16"/>
        <v>+</v>
      </c>
      <c r="V5" t="str">
        <f t="shared" si="17"/>
        <v>+</v>
      </c>
      <c r="W5" t="str">
        <f t="shared" si="18"/>
        <v>ab</v>
      </c>
      <c r="X5" t="str">
        <f>VLOOKUP(I5,$BB$3:$BD$12,2)</f>
        <v>ab</v>
      </c>
      <c r="Y5" t="str">
        <f>VLOOKUP(J5,$BB$3:$BD$12,2)</f>
        <v>a²</v>
      </c>
      <c r="Z5" t="str">
        <f>VLOOKUP(K5,$BB$3:$BD$12,2)</f>
        <v>b</v>
      </c>
      <c r="AA5" t="str">
        <f t="shared" si="19"/>
        <v>b²</v>
      </c>
      <c r="AB5" t="str">
        <f t="shared" si="20"/>
        <v>-3ab - 3ab + 8a² + 4b + 9b² =</v>
      </c>
      <c r="AC5" t="str">
        <f>$C5*$D5&amp;$W5&amp;" + "&amp;$C5*$E5&amp;Y5</f>
        <v>9ab + 24a²</v>
      </c>
      <c r="AD5">
        <f t="shared" si="21"/>
        <v>-3</v>
      </c>
      <c r="AE5">
        <f t="shared" si="22"/>
        <v>-3</v>
      </c>
      <c r="AF5">
        <f t="shared" si="23"/>
        <v>8</v>
      </c>
      <c r="AG5">
        <f t="shared" si="24"/>
        <v>4</v>
      </c>
      <c r="AH5">
        <f t="shared" si="25"/>
        <v>9</v>
      </c>
      <c r="AI5">
        <f t="shared" si="0"/>
      </c>
      <c r="AJ5">
        <f t="shared" si="0"/>
        <v>8</v>
      </c>
      <c r="AK5">
        <f t="shared" si="0"/>
        <v>-6</v>
      </c>
      <c r="AL5">
        <f t="shared" si="1"/>
        <v>4</v>
      </c>
      <c r="AM5">
        <f t="shared" si="1"/>
        <v>9</v>
      </c>
      <c r="AN5">
        <f t="shared" si="1"/>
      </c>
      <c r="AO5">
        <f t="shared" si="1"/>
      </c>
      <c r="AP5">
        <f t="shared" si="1"/>
      </c>
      <c r="AQ5">
        <f t="shared" si="26"/>
        <v>4</v>
      </c>
      <c r="AR5">
        <f t="shared" si="27"/>
      </c>
      <c r="AS5" t="str">
        <f t="shared" si="2"/>
        <v> + 8a²</v>
      </c>
      <c r="AT5" t="str">
        <f t="shared" si="3"/>
        <v> - 6ab</v>
      </c>
      <c r="AU5" t="str">
        <f t="shared" si="4"/>
        <v> + 4b</v>
      </c>
      <c r="AV5" t="str">
        <f t="shared" si="5"/>
        <v> + 9b²</v>
      </c>
      <c r="AW5">
        <f t="shared" si="6"/>
      </c>
      <c r="AX5">
        <f t="shared" si="7"/>
      </c>
      <c r="AY5">
        <f t="shared" si="7"/>
      </c>
      <c r="AZ5" t="str">
        <f t="shared" si="28"/>
        <v> + 8a² - 6ab + 4b + 9b²</v>
      </c>
      <c r="BA5" t="str">
        <f t="shared" si="29"/>
        <v> + 8a² - 6ab + 4b + 9b²</v>
      </c>
      <c r="BB5">
        <v>3</v>
      </c>
      <c r="BC5" s="6" t="s">
        <v>40</v>
      </c>
      <c r="BD5" s="6" t="s">
        <v>40</v>
      </c>
    </row>
    <row r="6" spans="1:56" ht="12.75">
      <c r="A6">
        <f t="shared" si="8"/>
        <v>16</v>
      </c>
      <c r="B6">
        <f ca="1">RAND()</f>
        <v>0.5851417392993769</v>
      </c>
      <c r="C6">
        <f ca="1" t="shared" si="9"/>
        <v>8</v>
      </c>
      <c r="D6">
        <f ca="1" t="shared" si="9"/>
        <v>3</v>
      </c>
      <c r="E6">
        <f ca="1" t="shared" si="9"/>
        <v>9</v>
      </c>
      <c r="F6">
        <f ca="1" t="shared" si="9"/>
        <v>6</v>
      </c>
      <c r="G6">
        <f ca="1" t="shared" si="9"/>
        <v>8</v>
      </c>
      <c r="H6">
        <f ca="1" t="shared" si="10"/>
        <v>3</v>
      </c>
      <c r="I6">
        <f ca="1" t="shared" si="10"/>
        <v>2</v>
      </c>
      <c r="J6">
        <f ca="1" t="shared" si="10"/>
        <v>7</v>
      </c>
      <c r="K6">
        <f ca="1" t="shared" si="10"/>
        <v>7</v>
      </c>
      <c r="L6">
        <f ca="1">ROUND(RAND()*7+1,0)</f>
        <v>6</v>
      </c>
      <c r="M6">
        <f ca="1" t="shared" si="11"/>
        <v>1</v>
      </c>
      <c r="N6">
        <f ca="1" t="shared" si="12"/>
        <v>1</v>
      </c>
      <c r="O6">
        <f ca="1" t="shared" si="12"/>
        <v>1</v>
      </c>
      <c r="P6">
        <f ca="1" t="shared" si="12"/>
        <v>1</v>
      </c>
      <c r="Q6">
        <f ca="1" t="shared" si="12"/>
        <v>-1</v>
      </c>
      <c r="R6">
        <f t="shared" si="13"/>
      </c>
      <c r="S6" t="str">
        <f t="shared" si="14"/>
        <v>+</v>
      </c>
      <c r="T6" t="str">
        <f t="shared" si="15"/>
        <v>+</v>
      </c>
      <c r="U6" t="str">
        <f t="shared" si="16"/>
        <v>+</v>
      </c>
      <c r="V6" t="str">
        <f t="shared" si="17"/>
        <v>-</v>
      </c>
      <c r="W6" t="str">
        <f t="shared" si="18"/>
        <v>ab</v>
      </c>
      <c r="X6" t="str">
        <f>VLOOKUP(I6,$BB$3:$BD$12,2)</f>
        <v>a²</v>
      </c>
      <c r="Y6" t="str">
        <f>VLOOKUP(J6,$BB$3:$BD$12,2)</f>
        <v>ab²</v>
      </c>
      <c r="Z6" t="str">
        <f>VLOOKUP(K6,$BB$3:$BD$12,2)</f>
        <v>ab²</v>
      </c>
      <c r="AA6" t="str">
        <f t="shared" si="19"/>
        <v>a²b</v>
      </c>
      <c r="AB6" t="str">
        <f t="shared" si="20"/>
        <v>8ab + 3a² + 9ab² + 6ab² - 8a²b =</v>
      </c>
      <c r="AC6" t="str">
        <f>$C6*$D6&amp;$W6&amp;" - "&amp;$C6*$E6&amp;Y6</f>
        <v>24ab - 72ab²</v>
      </c>
      <c r="AD6">
        <f t="shared" si="21"/>
        <v>8</v>
      </c>
      <c r="AE6">
        <f t="shared" si="22"/>
        <v>3</v>
      </c>
      <c r="AF6">
        <f t="shared" si="23"/>
        <v>9</v>
      </c>
      <c r="AG6">
        <f t="shared" si="24"/>
        <v>6</v>
      </c>
      <c r="AH6">
        <f t="shared" si="25"/>
        <v>-8</v>
      </c>
      <c r="AI6">
        <f t="shared" si="0"/>
      </c>
      <c r="AJ6">
        <f t="shared" si="0"/>
        <v>3</v>
      </c>
      <c r="AK6">
        <f t="shared" si="0"/>
        <v>8</v>
      </c>
      <c r="AL6">
        <f t="shared" si="1"/>
      </c>
      <c r="AM6">
        <f t="shared" si="1"/>
      </c>
      <c r="AN6">
        <f t="shared" si="1"/>
        <v>-8</v>
      </c>
      <c r="AO6">
        <f t="shared" si="1"/>
        <v>15</v>
      </c>
      <c r="AP6">
        <f t="shared" si="1"/>
      </c>
      <c r="AQ6">
        <f t="shared" si="26"/>
        <v>4</v>
      </c>
      <c r="AR6">
        <f t="shared" si="27"/>
      </c>
      <c r="AS6" t="str">
        <f t="shared" si="2"/>
        <v> + 3a²</v>
      </c>
      <c r="AT6" t="str">
        <f t="shared" si="3"/>
        <v> + 8ab</v>
      </c>
      <c r="AU6">
        <f t="shared" si="4"/>
      </c>
      <c r="AV6">
        <f t="shared" si="5"/>
      </c>
      <c r="AW6" t="str">
        <f t="shared" si="6"/>
        <v> - 8a²b</v>
      </c>
      <c r="AX6" t="str">
        <f t="shared" si="7"/>
        <v> + 15ab²</v>
      </c>
      <c r="AY6">
        <f t="shared" si="7"/>
      </c>
      <c r="AZ6" t="str">
        <f t="shared" si="28"/>
        <v> + 3a² + 8ab - 8a²b + 15ab²</v>
      </c>
      <c r="BA6" t="str">
        <f t="shared" si="29"/>
        <v> + 3a² + 8ab - 8a²b + 15ab²</v>
      </c>
      <c r="BB6">
        <v>4</v>
      </c>
      <c r="BC6" s="6" t="s">
        <v>21</v>
      </c>
      <c r="BD6" s="6" t="s">
        <v>21</v>
      </c>
    </row>
    <row r="7" spans="1:56" ht="12.75">
      <c r="A7">
        <f t="shared" si="8"/>
        <v>4</v>
      </c>
      <c r="B7">
        <f ca="1">RAND()</f>
        <v>0.8398644806292747</v>
      </c>
      <c r="C7">
        <f ca="1" t="shared" si="9"/>
        <v>2</v>
      </c>
      <c r="D7">
        <f ca="1" t="shared" si="9"/>
        <v>8</v>
      </c>
      <c r="E7">
        <f ca="1" t="shared" si="9"/>
        <v>4</v>
      </c>
      <c r="F7">
        <f ca="1" t="shared" si="9"/>
        <v>4</v>
      </c>
      <c r="G7">
        <f ca="1" t="shared" si="9"/>
        <v>9</v>
      </c>
      <c r="H7">
        <f ca="1" t="shared" si="10"/>
        <v>8</v>
      </c>
      <c r="I7">
        <f ca="1" t="shared" si="10"/>
        <v>1</v>
      </c>
      <c r="J7">
        <f ca="1" t="shared" si="10"/>
        <v>6</v>
      </c>
      <c r="K7">
        <f ca="1" t="shared" si="10"/>
        <v>3</v>
      </c>
      <c r="L7">
        <f ca="1">ROUND(RAND()*7+1,0)</f>
        <v>7</v>
      </c>
      <c r="M7">
        <f ca="1" t="shared" si="11"/>
        <v>1</v>
      </c>
      <c r="N7">
        <f ca="1" t="shared" si="12"/>
        <v>1</v>
      </c>
      <c r="O7">
        <f ca="1" t="shared" si="12"/>
        <v>1</v>
      </c>
      <c r="P7">
        <f ca="1" t="shared" si="12"/>
        <v>1</v>
      </c>
      <c r="Q7">
        <f ca="1" t="shared" si="12"/>
        <v>-1</v>
      </c>
      <c r="R7">
        <f t="shared" si="13"/>
      </c>
      <c r="S7" t="str">
        <f t="shared" si="14"/>
        <v>+</v>
      </c>
      <c r="T7" t="str">
        <f t="shared" si="15"/>
        <v>+</v>
      </c>
      <c r="U7" t="str">
        <f t="shared" si="16"/>
        <v>+</v>
      </c>
      <c r="V7" t="str">
        <f t="shared" si="17"/>
        <v>-</v>
      </c>
      <c r="W7" t="str">
        <f t="shared" si="18"/>
        <v>a²b²</v>
      </c>
      <c r="X7" t="str">
        <f>VLOOKUP(I7,$BB$3:$BD$12,2)</f>
        <v>a</v>
      </c>
      <c r="Y7" t="str">
        <f>VLOOKUP(J7,$BB$3:$BD$12,2)</f>
        <v>a²b</v>
      </c>
      <c r="Z7" t="str">
        <f>VLOOKUP(K7,$BB$3:$BD$12,2)</f>
        <v>ab</v>
      </c>
      <c r="AA7" t="str">
        <f t="shared" si="19"/>
        <v>ab²</v>
      </c>
      <c r="AB7" t="str">
        <f t="shared" si="20"/>
        <v>2a²b² + 8a + 4a²b + 4ab - 9ab² =</v>
      </c>
      <c r="AC7" t="str">
        <f>$C7*$D7&amp;$W7&amp;"² + "&amp;$C7*$E7&amp;W7</f>
        <v>16a²b²² + 8a²b²</v>
      </c>
      <c r="AD7">
        <f t="shared" si="21"/>
        <v>2</v>
      </c>
      <c r="AE7">
        <f t="shared" si="22"/>
        <v>8</v>
      </c>
      <c r="AF7">
        <f t="shared" si="23"/>
        <v>4</v>
      </c>
      <c r="AG7">
        <f t="shared" si="24"/>
        <v>4</v>
      </c>
      <c r="AH7">
        <f t="shared" si="25"/>
        <v>-9</v>
      </c>
      <c r="AI7">
        <f t="shared" si="0"/>
        <v>8</v>
      </c>
      <c r="AJ7">
        <f t="shared" si="0"/>
      </c>
      <c r="AK7">
        <f t="shared" si="0"/>
        <v>4</v>
      </c>
      <c r="AL7">
        <f t="shared" si="1"/>
      </c>
      <c r="AM7">
        <f t="shared" si="1"/>
      </c>
      <c r="AN7">
        <f t="shared" si="1"/>
        <v>4</v>
      </c>
      <c r="AO7">
        <f t="shared" si="1"/>
        <v>-9</v>
      </c>
      <c r="AP7">
        <f t="shared" si="1"/>
        <v>2</v>
      </c>
      <c r="AQ7">
        <f t="shared" si="26"/>
        <v>5</v>
      </c>
      <c r="AR7" t="str">
        <f t="shared" si="27"/>
        <v> + 8a</v>
      </c>
      <c r="AS7">
        <f t="shared" si="2"/>
      </c>
      <c r="AT7" t="str">
        <f t="shared" si="3"/>
        <v> + 4ab</v>
      </c>
      <c r="AU7">
        <f t="shared" si="4"/>
      </c>
      <c r="AV7">
        <f t="shared" si="5"/>
      </c>
      <c r="AW7" t="str">
        <f t="shared" si="6"/>
        <v> + 4a²b</v>
      </c>
      <c r="AX7" t="str">
        <f t="shared" si="7"/>
        <v> - 9ab²</v>
      </c>
      <c r="AY7" t="str">
        <f t="shared" si="7"/>
        <v> + 2a²b²</v>
      </c>
      <c r="AZ7" t="str">
        <f t="shared" si="28"/>
        <v> + 8a + 4ab + 4a²b - 9ab² + 2a²b²</v>
      </c>
      <c r="BA7" t="str">
        <f t="shared" si="29"/>
        <v>nicht zu vereinfachen</v>
      </c>
      <c r="BB7">
        <v>5</v>
      </c>
      <c r="BC7" s="6" t="s">
        <v>41</v>
      </c>
      <c r="BD7" s="6" t="s">
        <v>41</v>
      </c>
    </row>
    <row r="8" spans="1:56" ht="12.75">
      <c r="A8">
        <f t="shared" si="8"/>
        <v>28</v>
      </c>
      <c r="B8">
        <f ca="1">RAND()</f>
        <v>0.030343521952027608</v>
      </c>
      <c r="C8">
        <f ca="1" t="shared" si="9"/>
        <v>7</v>
      </c>
      <c r="D8">
        <f ca="1" t="shared" si="9"/>
        <v>5</v>
      </c>
      <c r="E8">
        <f ca="1" t="shared" si="9"/>
        <v>7</v>
      </c>
      <c r="F8">
        <f ca="1" t="shared" si="9"/>
        <v>6</v>
      </c>
      <c r="G8">
        <f ca="1" t="shared" si="9"/>
        <v>4</v>
      </c>
      <c r="H8">
        <f ca="1" t="shared" si="10"/>
        <v>3</v>
      </c>
      <c r="I8">
        <f ca="1" t="shared" si="10"/>
        <v>7</v>
      </c>
      <c r="J8">
        <f ca="1" t="shared" si="10"/>
        <v>7</v>
      </c>
      <c r="K8">
        <f ca="1" t="shared" si="10"/>
        <v>2</v>
      </c>
      <c r="L8">
        <f ca="1">ROUND(RAND()*7+1,0)</f>
        <v>6</v>
      </c>
      <c r="M8">
        <f ca="1" t="shared" si="11"/>
        <v>-1</v>
      </c>
      <c r="N8">
        <f ca="1" t="shared" si="12"/>
        <v>1</v>
      </c>
      <c r="O8">
        <f ca="1" t="shared" si="12"/>
        <v>-1</v>
      </c>
      <c r="P8">
        <f ca="1" t="shared" si="12"/>
        <v>-1</v>
      </c>
      <c r="Q8">
        <f ca="1" t="shared" si="12"/>
        <v>1</v>
      </c>
      <c r="R8" t="str">
        <f t="shared" si="13"/>
        <v>-</v>
      </c>
      <c r="S8" t="str">
        <f t="shared" si="14"/>
        <v>+</v>
      </c>
      <c r="T8" t="str">
        <f t="shared" si="15"/>
        <v>-</v>
      </c>
      <c r="U8" t="str">
        <f t="shared" si="16"/>
        <v>-</v>
      </c>
      <c r="V8" t="str">
        <f t="shared" si="17"/>
        <v>+</v>
      </c>
      <c r="W8" t="str">
        <f t="shared" si="18"/>
        <v>ab</v>
      </c>
      <c r="X8" t="str">
        <f>VLOOKUP(I8,$BB$3:$BD$12,2)</f>
        <v>ab²</v>
      </c>
      <c r="Y8" t="str">
        <f>VLOOKUP(J8,$BB$3:$BD$12,2)</f>
        <v>ab²</v>
      </c>
      <c r="Z8" t="str">
        <f>VLOOKUP(K8,$BB$3:$BD$12,2)</f>
        <v>a²</v>
      </c>
      <c r="AA8" t="str">
        <f t="shared" si="19"/>
        <v>a²b</v>
      </c>
      <c r="AB8" t="str">
        <f t="shared" si="20"/>
        <v>-7ab + 5ab² - 7ab² - 6a² + 4a²b =</v>
      </c>
      <c r="AC8" t="str">
        <f>$C8*$D8&amp;$W8&amp;"² - "&amp;$C8*$E8&amp;W8</f>
        <v>35ab² - 49ab</v>
      </c>
      <c r="AD8">
        <f t="shared" si="21"/>
        <v>-7</v>
      </c>
      <c r="AE8">
        <f t="shared" si="22"/>
        <v>5</v>
      </c>
      <c r="AF8">
        <f t="shared" si="23"/>
        <v>-7</v>
      </c>
      <c r="AG8">
        <f t="shared" si="24"/>
        <v>-6</v>
      </c>
      <c r="AH8">
        <f t="shared" si="25"/>
        <v>4</v>
      </c>
      <c r="AI8">
        <f t="shared" si="0"/>
      </c>
      <c r="AJ8">
        <f t="shared" si="0"/>
        <v>-6</v>
      </c>
      <c r="AK8">
        <f t="shared" si="0"/>
        <v>-7</v>
      </c>
      <c r="AL8">
        <f t="shared" si="1"/>
      </c>
      <c r="AM8">
        <f t="shared" si="1"/>
      </c>
      <c r="AN8">
        <f t="shared" si="1"/>
        <v>4</v>
      </c>
      <c r="AO8">
        <f t="shared" si="1"/>
        <v>-2</v>
      </c>
      <c r="AP8">
        <f t="shared" si="1"/>
      </c>
      <c r="AQ8">
        <f t="shared" si="26"/>
        <v>4</v>
      </c>
      <c r="AR8">
        <f t="shared" si="27"/>
      </c>
      <c r="AS8" t="str">
        <f t="shared" si="2"/>
        <v> - 6a²</v>
      </c>
      <c r="AT8" t="str">
        <f t="shared" si="3"/>
        <v> - 7ab</v>
      </c>
      <c r="AU8">
        <f t="shared" si="4"/>
      </c>
      <c r="AV8">
        <f t="shared" si="5"/>
      </c>
      <c r="AW8" t="str">
        <f t="shared" si="6"/>
        <v> + 4a²b</v>
      </c>
      <c r="AX8" t="str">
        <f t="shared" si="7"/>
        <v> - 2ab²</v>
      </c>
      <c r="AY8">
        <f t="shared" si="7"/>
      </c>
      <c r="AZ8" t="str">
        <f t="shared" si="28"/>
        <v> - 6a² - 7ab + 4a²b - 2ab²</v>
      </c>
      <c r="BA8" t="str">
        <f t="shared" si="29"/>
        <v> - 6a² - 7ab + 4a²b - 2ab²</v>
      </c>
      <c r="BB8">
        <v>6</v>
      </c>
      <c r="BC8" s="6" t="s">
        <v>42</v>
      </c>
      <c r="BD8" s="6" t="s">
        <v>42</v>
      </c>
    </row>
    <row r="9" spans="1:56" ht="12.75">
      <c r="A9">
        <f t="shared" si="8"/>
        <v>21</v>
      </c>
      <c r="B9">
        <f ca="1">RAND()</f>
        <v>0.33886461651724353</v>
      </c>
      <c r="C9">
        <f ca="1" t="shared" si="9"/>
        <v>2</v>
      </c>
      <c r="D9">
        <f ca="1" t="shared" si="9"/>
        <v>4</v>
      </c>
      <c r="E9">
        <f ca="1" t="shared" si="9"/>
        <v>4</v>
      </c>
      <c r="F9">
        <f ca="1" t="shared" si="9"/>
        <v>8</v>
      </c>
      <c r="G9">
        <f ca="1" t="shared" si="9"/>
        <v>3</v>
      </c>
      <c r="H9">
        <f ca="1" t="shared" si="10"/>
        <v>2</v>
      </c>
      <c r="I9">
        <f ca="1" t="shared" si="10"/>
        <v>1</v>
      </c>
      <c r="J9">
        <f ca="1" t="shared" si="10"/>
        <v>7</v>
      </c>
      <c r="K9">
        <f ca="1" t="shared" si="10"/>
        <v>7</v>
      </c>
      <c r="L9">
        <f ca="1">ROUND(RAND()*7+1,0)</f>
        <v>2</v>
      </c>
      <c r="M9">
        <f ca="1" t="shared" si="11"/>
        <v>-1</v>
      </c>
      <c r="N9">
        <f ca="1" t="shared" si="12"/>
        <v>-1</v>
      </c>
      <c r="O9">
        <f ca="1" t="shared" si="12"/>
        <v>-1</v>
      </c>
      <c r="P9">
        <f ca="1" t="shared" si="12"/>
        <v>-1</v>
      </c>
      <c r="Q9">
        <f ca="1" t="shared" si="12"/>
        <v>-1</v>
      </c>
      <c r="R9" t="str">
        <f t="shared" si="13"/>
        <v>-</v>
      </c>
      <c r="S9" t="str">
        <f t="shared" si="14"/>
        <v>-</v>
      </c>
      <c r="T9" t="str">
        <f t="shared" si="15"/>
        <v>-</v>
      </c>
      <c r="U9" t="str">
        <f t="shared" si="16"/>
        <v>-</v>
      </c>
      <c r="V9" t="str">
        <f t="shared" si="17"/>
        <v>-</v>
      </c>
      <c r="W9" t="str">
        <f t="shared" si="18"/>
        <v>a²</v>
      </c>
      <c r="X9" t="str">
        <f>VLOOKUP(I9,$BB$3:$BD$12,2)</f>
        <v>a</v>
      </c>
      <c r="Y9" t="str">
        <f>VLOOKUP(J9,$BB$3:$BD$12,2)</f>
        <v>ab²</v>
      </c>
      <c r="Z9" t="str">
        <f>VLOOKUP(K9,$BB$3:$BD$12,2)</f>
        <v>ab²</v>
      </c>
      <c r="AA9" t="str">
        <f t="shared" si="19"/>
        <v>a²</v>
      </c>
      <c r="AB9" t="str">
        <f t="shared" si="20"/>
        <v>-2a² - 4a - 4ab² - 8ab² - 3a² =</v>
      </c>
      <c r="AC9" t="str">
        <f>$C9*$D9&amp;$W9&amp;"² + "&amp;$C9*$E9&amp;W9&amp;Y9</f>
        <v>8a²² + 8a²ab²</v>
      </c>
      <c r="AD9">
        <f t="shared" si="21"/>
        <v>-2</v>
      </c>
      <c r="AE9">
        <f t="shared" si="22"/>
        <v>-4</v>
      </c>
      <c r="AF9">
        <f t="shared" si="23"/>
        <v>-4</v>
      </c>
      <c r="AG9">
        <f t="shared" si="24"/>
        <v>-8</v>
      </c>
      <c r="AH9">
        <f t="shared" si="25"/>
        <v>-3</v>
      </c>
      <c r="AI9">
        <f t="shared" si="0"/>
        <v>-4</v>
      </c>
      <c r="AJ9">
        <f t="shared" si="0"/>
        <v>-5</v>
      </c>
      <c r="AK9">
        <f t="shared" si="0"/>
      </c>
      <c r="AL9">
        <f t="shared" si="1"/>
      </c>
      <c r="AM9">
        <f t="shared" si="1"/>
      </c>
      <c r="AN9">
        <f t="shared" si="1"/>
      </c>
      <c r="AO9">
        <f t="shared" si="1"/>
        <v>-12</v>
      </c>
      <c r="AP9">
        <f t="shared" si="1"/>
      </c>
      <c r="AQ9">
        <f t="shared" si="26"/>
        <v>3</v>
      </c>
      <c r="AR9" t="str">
        <f t="shared" si="27"/>
        <v> - 4a</v>
      </c>
      <c r="AS9" t="str">
        <f t="shared" si="2"/>
        <v> - 5a²</v>
      </c>
      <c r="AT9">
        <f t="shared" si="3"/>
      </c>
      <c r="AU9">
        <f t="shared" si="4"/>
      </c>
      <c r="AV9">
        <f t="shared" si="5"/>
      </c>
      <c r="AW9">
        <f t="shared" si="6"/>
      </c>
      <c r="AX9" t="str">
        <f t="shared" si="7"/>
        <v> - 12ab²</v>
      </c>
      <c r="AY9">
        <f t="shared" si="7"/>
      </c>
      <c r="AZ9" t="str">
        <f t="shared" si="28"/>
        <v> - 4a - 5a² - 12ab²</v>
      </c>
      <c r="BA9" t="str">
        <f t="shared" si="29"/>
        <v> - 4a - 5a² - 12ab²</v>
      </c>
      <c r="BB9">
        <v>7</v>
      </c>
      <c r="BC9" s="6" t="s">
        <v>43</v>
      </c>
      <c r="BD9" s="6" t="s">
        <v>43</v>
      </c>
    </row>
    <row r="10" spans="1:56" ht="12.75">
      <c r="A10">
        <f t="shared" si="8"/>
        <v>19</v>
      </c>
      <c r="B10">
        <f ca="1">RAND()</f>
        <v>0.44444005792518293</v>
      </c>
      <c r="C10">
        <f ca="1" t="shared" si="9"/>
        <v>6</v>
      </c>
      <c r="D10">
        <f ca="1" t="shared" si="9"/>
        <v>9</v>
      </c>
      <c r="E10">
        <f ca="1" t="shared" si="9"/>
        <v>6</v>
      </c>
      <c r="F10">
        <f ca="1" t="shared" si="9"/>
        <v>3</v>
      </c>
      <c r="G10">
        <f ca="1" t="shared" si="9"/>
        <v>9</v>
      </c>
      <c r="H10">
        <f ca="1" t="shared" si="10"/>
        <v>5</v>
      </c>
      <c r="I10">
        <f ca="1" t="shared" si="10"/>
        <v>7</v>
      </c>
      <c r="J10">
        <f ca="1" t="shared" si="10"/>
        <v>3</v>
      </c>
      <c r="K10">
        <f ca="1" t="shared" si="10"/>
        <v>3</v>
      </c>
      <c r="L10">
        <f ca="1">ROUND(RAND()*7+1,0)</f>
        <v>1</v>
      </c>
      <c r="M10">
        <f ca="1" t="shared" si="11"/>
        <v>-1</v>
      </c>
      <c r="N10">
        <f ca="1" t="shared" si="12"/>
        <v>1</v>
      </c>
      <c r="O10">
        <f ca="1" t="shared" si="12"/>
        <v>-1</v>
      </c>
      <c r="P10">
        <f ca="1" t="shared" si="12"/>
        <v>1</v>
      </c>
      <c r="Q10">
        <f ca="1" t="shared" si="12"/>
        <v>1</v>
      </c>
      <c r="R10" t="str">
        <f t="shared" si="13"/>
        <v>-</v>
      </c>
      <c r="S10" t="str">
        <f t="shared" si="14"/>
        <v>+</v>
      </c>
      <c r="T10" t="str">
        <f t="shared" si="15"/>
        <v>-</v>
      </c>
      <c r="U10" t="str">
        <f t="shared" si="16"/>
        <v>+</v>
      </c>
      <c r="V10" t="str">
        <f t="shared" si="17"/>
        <v>+</v>
      </c>
      <c r="W10" t="str">
        <f t="shared" si="18"/>
        <v>b²</v>
      </c>
      <c r="X10" t="str">
        <f>VLOOKUP(I10,$BB$3:$BD$12,2)</f>
        <v>ab²</v>
      </c>
      <c r="Y10" t="str">
        <f>VLOOKUP(J10,$BB$3:$BD$12,2)</f>
        <v>ab</v>
      </c>
      <c r="Z10" t="str">
        <f>VLOOKUP(K10,$BB$3:$BD$12,2)</f>
        <v>ab</v>
      </c>
      <c r="AA10" t="str">
        <f t="shared" si="19"/>
        <v>a</v>
      </c>
      <c r="AB10" t="str">
        <f t="shared" si="20"/>
        <v>-6b² + 9ab² - 6ab + 3ab + 9a =</v>
      </c>
      <c r="AC10" t="str">
        <f>$C10*$D10&amp;$W10&amp;"² - "&amp;$C10*$E10&amp;W10&amp;Y10</f>
        <v>54b²² - 36b²ab</v>
      </c>
      <c r="AD10">
        <f t="shared" si="21"/>
        <v>-6</v>
      </c>
      <c r="AE10">
        <f t="shared" si="22"/>
        <v>9</v>
      </c>
      <c r="AF10">
        <f t="shared" si="23"/>
        <v>-6</v>
      </c>
      <c r="AG10">
        <f t="shared" si="24"/>
        <v>3</v>
      </c>
      <c r="AH10">
        <f t="shared" si="25"/>
        <v>9</v>
      </c>
      <c r="AI10">
        <f t="shared" si="0"/>
        <v>9</v>
      </c>
      <c r="AJ10">
        <f t="shared" si="0"/>
      </c>
      <c r="AK10">
        <f t="shared" si="0"/>
        <v>-3</v>
      </c>
      <c r="AL10">
        <f t="shared" si="1"/>
      </c>
      <c r="AM10">
        <f t="shared" si="1"/>
        <v>-6</v>
      </c>
      <c r="AN10">
        <f t="shared" si="1"/>
      </c>
      <c r="AO10">
        <f t="shared" si="1"/>
        <v>9</v>
      </c>
      <c r="AP10">
        <f t="shared" si="1"/>
      </c>
      <c r="AQ10">
        <f t="shared" si="26"/>
        <v>4</v>
      </c>
      <c r="AR10" t="str">
        <f t="shared" si="27"/>
        <v> + 9a</v>
      </c>
      <c r="AS10">
        <f t="shared" si="2"/>
      </c>
      <c r="AT10" t="str">
        <f t="shared" si="3"/>
        <v> - 3ab</v>
      </c>
      <c r="AU10">
        <f t="shared" si="4"/>
      </c>
      <c r="AV10" t="str">
        <f t="shared" si="5"/>
        <v> - 6b²</v>
      </c>
      <c r="AW10">
        <f t="shared" si="6"/>
      </c>
      <c r="AX10" t="str">
        <f t="shared" si="7"/>
        <v> + 9ab²</v>
      </c>
      <c r="AY10">
        <f t="shared" si="7"/>
      </c>
      <c r="AZ10" t="str">
        <f t="shared" si="28"/>
        <v> + 9a - 3ab - 6b² + 9ab²</v>
      </c>
      <c r="BA10" t="str">
        <f t="shared" si="29"/>
        <v> + 9a - 3ab - 6b² + 9ab²</v>
      </c>
      <c r="BB10">
        <v>8</v>
      </c>
      <c r="BC10" s="6" t="s">
        <v>44</v>
      </c>
      <c r="BD10" s="6" t="s">
        <v>44</v>
      </c>
    </row>
    <row r="11" spans="1:56" ht="12.75">
      <c r="A11">
        <f t="shared" si="8"/>
        <v>12</v>
      </c>
      <c r="B11">
        <f ca="1">RAND()</f>
        <v>0.6263681697778757</v>
      </c>
      <c r="C11">
        <f ca="1" t="shared" si="9"/>
        <v>3</v>
      </c>
      <c r="D11">
        <f ca="1" t="shared" si="9"/>
        <v>4</v>
      </c>
      <c r="E11">
        <f ca="1" t="shared" si="9"/>
        <v>5</v>
      </c>
      <c r="F11">
        <f ca="1" t="shared" si="9"/>
        <v>3</v>
      </c>
      <c r="G11">
        <f ca="1" t="shared" si="9"/>
        <v>3</v>
      </c>
      <c r="H11">
        <f ca="1" t="shared" si="10"/>
        <v>4</v>
      </c>
      <c r="I11">
        <f ca="1" t="shared" si="10"/>
        <v>6</v>
      </c>
      <c r="J11">
        <f ca="1" t="shared" si="10"/>
        <v>6</v>
      </c>
      <c r="K11">
        <f ca="1" t="shared" si="10"/>
        <v>5</v>
      </c>
      <c r="L11">
        <f ca="1">ROUND(RAND()*7+1,0)</f>
        <v>6</v>
      </c>
      <c r="M11">
        <f ca="1" t="shared" si="11"/>
        <v>-1</v>
      </c>
      <c r="N11">
        <f ca="1" t="shared" si="12"/>
        <v>1</v>
      </c>
      <c r="O11">
        <f ca="1" t="shared" si="12"/>
        <v>-1</v>
      </c>
      <c r="P11">
        <f ca="1" t="shared" si="12"/>
        <v>1</v>
      </c>
      <c r="Q11">
        <f ca="1" t="shared" si="12"/>
        <v>-1</v>
      </c>
      <c r="R11" t="str">
        <f t="shared" si="13"/>
        <v>-</v>
      </c>
      <c r="S11" t="str">
        <f t="shared" si="14"/>
        <v>+</v>
      </c>
      <c r="T11" t="str">
        <f t="shared" si="15"/>
        <v>-</v>
      </c>
      <c r="U11" t="str">
        <f t="shared" si="16"/>
        <v>+</v>
      </c>
      <c r="V11" t="str">
        <f t="shared" si="17"/>
        <v>-</v>
      </c>
      <c r="W11" t="str">
        <f t="shared" si="18"/>
        <v>b</v>
      </c>
      <c r="X11" t="str">
        <f>VLOOKUP(I11,$BB$3:$BD$12,2)</f>
        <v>a²b</v>
      </c>
      <c r="Y11" t="str">
        <f>VLOOKUP(J11,$BB$3:$BD$12,2)</f>
        <v>a²b</v>
      </c>
      <c r="Z11" t="str">
        <f>VLOOKUP(K11,$BB$3:$BD$12,2)</f>
        <v>b²</v>
      </c>
      <c r="AA11" t="str">
        <f t="shared" si="19"/>
        <v>a²b</v>
      </c>
      <c r="AB11" t="str">
        <f t="shared" si="20"/>
        <v>-3b + 4a²b - 5a²b + 3b² - 3a²b =</v>
      </c>
      <c r="AC11" t="str">
        <f>$C11*$D11&amp;" + "&amp;$C11*$E11&amp;W11</f>
        <v>12 + 15b</v>
      </c>
      <c r="AD11">
        <f t="shared" si="21"/>
        <v>-3</v>
      </c>
      <c r="AE11">
        <f t="shared" si="22"/>
        <v>4</v>
      </c>
      <c r="AF11">
        <f t="shared" si="23"/>
        <v>-5</v>
      </c>
      <c r="AG11">
        <f t="shared" si="24"/>
        <v>3</v>
      </c>
      <c r="AH11">
        <f t="shared" si="25"/>
        <v>-3</v>
      </c>
      <c r="AI11">
        <f t="shared" si="0"/>
      </c>
      <c r="AJ11">
        <f t="shared" si="0"/>
      </c>
      <c r="AK11">
        <f t="shared" si="0"/>
      </c>
      <c r="AL11">
        <f t="shared" si="1"/>
        <v>-3</v>
      </c>
      <c r="AM11">
        <f t="shared" si="1"/>
        <v>3</v>
      </c>
      <c r="AN11">
        <f t="shared" si="1"/>
        <v>-4</v>
      </c>
      <c r="AO11">
        <f t="shared" si="1"/>
      </c>
      <c r="AP11">
        <f t="shared" si="1"/>
      </c>
      <c r="AQ11">
        <f t="shared" si="26"/>
        <v>3</v>
      </c>
      <c r="AR11">
        <f t="shared" si="27"/>
      </c>
      <c r="AS11">
        <f t="shared" si="2"/>
      </c>
      <c r="AT11">
        <f t="shared" si="3"/>
      </c>
      <c r="AU11" t="str">
        <f t="shared" si="4"/>
        <v> - 3b</v>
      </c>
      <c r="AV11" t="str">
        <f t="shared" si="5"/>
        <v> + 3b²</v>
      </c>
      <c r="AW11" t="str">
        <f t="shared" si="6"/>
        <v> - 4a²b</v>
      </c>
      <c r="AX11">
        <f t="shared" si="7"/>
      </c>
      <c r="AY11">
        <f t="shared" si="7"/>
      </c>
      <c r="AZ11" t="str">
        <f t="shared" si="28"/>
        <v> - 3b + 3b² - 4a²b</v>
      </c>
      <c r="BA11" t="str">
        <f t="shared" si="29"/>
        <v> - 3b + 3b² - 4a²b</v>
      </c>
      <c r="BB11">
        <v>9</v>
      </c>
      <c r="BC11" s="6"/>
      <c r="BD11" s="6"/>
    </row>
    <row r="12" spans="1:56" ht="12.75">
      <c r="A12">
        <f t="shared" si="8"/>
        <v>10</v>
      </c>
      <c r="B12">
        <f ca="1">RAND()</f>
        <v>0.7416054816501536</v>
      </c>
      <c r="C12">
        <f ca="1" t="shared" si="9"/>
        <v>8</v>
      </c>
      <c r="D12">
        <f ca="1" t="shared" si="9"/>
        <v>3</v>
      </c>
      <c r="E12">
        <f ca="1" t="shared" si="9"/>
        <v>7</v>
      </c>
      <c r="F12">
        <f ca="1" t="shared" si="9"/>
        <v>4</v>
      </c>
      <c r="G12">
        <f ca="1" t="shared" si="9"/>
        <v>6</v>
      </c>
      <c r="H12">
        <f ca="1" t="shared" si="10"/>
        <v>6</v>
      </c>
      <c r="I12">
        <f ca="1" t="shared" si="10"/>
        <v>3</v>
      </c>
      <c r="J12">
        <f ca="1" t="shared" si="10"/>
        <v>4</v>
      </c>
      <c r="K12">
        <f ca="1" t="shared" si="10"/>
        <v>7</v>
      </c>
      <c r="L12">
        <f ca="1">ROUND(RAND()*7+1,0)</f>
        <v>2</v>
      </c>
      <c r="M12">
        <f ca="1" t="shared" si="11"/>
        <v>-1</v>
      </c>
      <c r="N12">
        <f ca="1" t="shared" si="12"/>
        <v>-1</v>
      </c>
      <c r="O12">
        <f ca="1" t="shared" si="12"/>
        <v>1</v>
      </c>
      <c r="P12">
        <f ca="1" t="shared" si="12"/>
        <v>-1</v>
      </c>
      <c r="Q12">
        <f ca="1" t="shared" si="12"/>
        <v>-1</v>
      </c>
      <c r="R12" t="str">
        <f t="shared" si="13"/>
        <v>-</v>
      </c>
      <c r="S12" t="str">
        <f t="shared" si="14"/>
        <v>-</v>
      </c>
      <c r="T12" t="str">
        <f t="shared" si="15"/>
        <v>+</v>
      </c>
      <c r="U12" t="str">
        <f t="shared" si="16"/>
        <v>-</v>
      </c>
      <c r="V12" t="str">
        <f t="shared" si="17"/>
        <v>-</v>
      </c>
      <c r="W12" t="str">
        <f t="shared" si="18"/>
        <v>a²b</v>
      </c>
      <c r="X12" t="str">
        <f>VLOOKUP(I12,$BB$3:$BD$12,2)</f>
        <v>ab</v>
      </c>
      <c r="Y12" t="str">
        <f>VLOOKUP(J12,$BB$3:$BD$12,2)</f>
        <v>b</v>
      </c>
      <c r="Z12" t="str">
        <f>VLOOKUP(K12,$BB$3:$BD$12,2)</f>
        <v>ab²</v>
      </c>
      <c r="AA12" t="str">
        <f t="shared" si="19"/>
        <v>a²</v>
      </c>
      <c r="AB12" t="str">
        <f t="shared" si="20"/>
        <v>-8a²b - 3ab + 7b - 4ab² - 6a² =</v>
      </c>
      <c r="AC12" t="str">
        <f>$C12*$D12&amp;" - "&amp;$C12*$E12&amp;W12</f>
        <v>24 - 56a²b</v>
      </c>
      <c r="AD12">
        <f t="shared" si="21"/>
        <v>-8</v>
      </c>
      <c r="AE12">
        <f t="shared" si="22"/>
        <v>-3</v>
      </c>
      <c r="AF12">
        <f t="shared" si="23"/>
        <v>7</v>
      </c>
      <c r="AG12">
        <f t="shared" si="24"/>
        <v>-4</v>
      </c>
      <c r="AH12">
        <f t="shared" si="25"/>
        <v>-6</v>
      </c>
      <c r="AI12">
        <f t="shared" si="0"/>
      </c>
      <c r="AJ12">
        <f t="shared" si="0"/>
        <v>-6</v>
      </c>
      <c r="AK12">
        <f t="shared" si="0"/>
        <v>-3</v>
      </c>
      <c r="AL12">
        <f t="shared" si="1"/>
        <v>7</v>
      </c>
      <c r="AM12">
        <f t="shared" si="1"/>
      </c>
      <c r="AN12">
        <f t="shared" si="1"/>
        <v>-8</v>
      </c>
      <c r="AO12">
        <f t="shared" si="1"/>
        <v>-4</v>
      </c>
      <c r="AP12">
        <f t="shared" si="1"/>
      </c>
      <c r="AQ12">
        <f t="shared" si="26"/>
        <v>5</v>
      </c>
      <c r="AR12">
        <f t="shared" si="27"/>
      </c>
      <c r="AS12" t="str">
        <f t="shared" si="2"/>
        <v> - 6a²</v>
      </c>
      <c r="AT12" t="str">
        <f t="shared" si="3"/>
        <v> - 3ab</v>
      </c>
      <c r="AU12" t="str">
        <f t="shared" si="4"/>
        <v> + 7b</v>
      </c>
      <c r="AV12">
        <f t="shared" si="5"/>
      </c>
      <c r="AW12" t="str">
        <f t="shared" si="6"/>
        <v> - 8a²b</v>
      </c>
      <c r="AX12" t="str">
        <f t="shared" si="7"/>
        <v> - 4ab²</v>
      </c>
      <c r="AY12">
        <f t="shared" si="7"/>
      </c>
      <c r="AZ12" t="str">
        <f t="shared" si="28"/>
        <v> - 6a² - 3ab + 7b - 8a²b - 4ab²</v>
      </c>
      <c r="BA12" t="str">
        <f t="shared" si="29"/>
        <v>nicht zu vereinfachen</v>
      </c>
      <c r="BB12">
        <v>10</v>
      </c>
      <c r="BC12" s="6"/>
      <c r="BD12" s="6"/>
    </row>
    <row r="13" spans="1:53" ht="12.75">
      <c r="A13">
        <f t="shared" si="8"/>
        <v>13</v>
      </c>
      <c r="B13">
        <f ca="1">RAND()</f>
        <v>0.617621646941215</v>
      </c>
      <c r="C13">
        <f ca="1" t="shared" si="9"/>
        <v>7</v>
      </c>
      <c r="D13">
        <f ca="1" t="shared" si="9"/>
        <v>4</v>
      </c>
      <c r="E13">
        <f ca="1" t="shared" si="9"/>
        <v>9</v>
      </c>
      <c r="F13">
        <f ca="1" t="shared" si="9"/>
        <v>8</v>
      </c>
      <c r="G13">
        <f ca="1" t="shared" si="9"/>
        <v>3</v>
      </c>
      <c r="H13">
        <f ca="1" t="shared" si="10"/>
        <v>6</v>
      </c>
      <c r="I13">
        <f ca="1" t="shared" si="10"/>
        <v>1</v>
      </c>
      <c r="J13">
        <f ca="1" t="shared" si="10"/>
        <v>4</v>
      </c>
      <c r="K13">
        <f ca="1" t="shared" si="10"/>
        <v>7</v>
      </c>
      <c r="L13">
        <f ca="1">ROUND(RAND()*7+1,0)</f>
        <v>1</v>
      </c>
      <c r="M13">
        <f ca="1" t="shared" si="11"/>
        <v>1</v>
      </c>
      <c r="N13">
        <f ca="1" t="shared" si="12"/>
        <v>-1</v>
      </c>
      <c r="O13">
        <f ca="1" t="shared" si="12"/>
        <v>-1</v>
      </c>
      <c r="P13">
        <f ca="1" t="shared" si="12"/>
        <v>-1</v>
      </c>
      <c r="Q13">
        <f ca="1" t="shared" si="12"/>
        <v>1</v>
      </c>
      <c r="R13">
        <f t="shared" si="13"/>
      </c>
      <c r="S13" t="str">
        <f t="shared" si="14"/>
        <v>-</v>
      </c>
      <c r="T13" t="str">
        <f t="shared" si="15"/>
        <v>-</v>
      </c>
      <c r="U13" t="str">
        <f t="shared" si="16"/>
        <v>-</v>
      </c>
      <c r="V13" t="str">
        <f t="shared" si="17"/>
        <v>+</v>
      </c>
      <c r="W13" t="str">
        <f t="shared" si="18"/>
        <v>a²b</v>
      </c>
      <c r="X13" t="str">
        <f>VLOOKUP(I13,$BB$3:$BD$12,2)</f>
        <v>a</v>
      </c>
      <c r="Y13" t="str">
        <f>VLOOKUP(J13,$BB$3:$BD$12,2)</f>
        <v>b</v>
      </c>
      <c r="Z13" t="str">
        <f>VLOOKUP(K13,$BB$3:$BD$12,2)</f>
        <v>ab²</v>
      </c>
      <c r="AA13" t="str">
        <f t="shared" si="19"/>
        <v>a</v>
      </c>
      <c r="AB13" t="str">
        <f t="shared" si="20"/>
        <v>7a²b - 4a - 9b - 8ab² + 3a =</v>
      </c>
      <c r="AC13" t="str">
        <f>$C13*$D13&amp;W13&amp;" + "&amp;$C13*$E13&amp;W13&amp;"²"</f>
        <v>28a²b + 63a²b²</v>
      </c>
      <c r="AD13">
        <f t="shared" si="21"/>
        <v>7</v>
      </c>
      <c r="AE13">
        <f t="shared" si="22"/>
        <v>-4</v>
      </c>
      <c r="AF13">
        <f t="shared" si="23"/>
        <v>-9</v>
      </c>
      <c r="AG13">
        <f t="shared" si="24"/>
        <v>-8</v>
      </c>
      <c r="AH13">
        <f t="shared" si="25"/>
        <v>3</v>
      </c>
      <c r="AI13">
        <f t="shared" si="0"/>
        <v>-1</v>
      </c>
      <c r="AJ13">
        <f t="shared" si="0"/>
      </c>
      <c r="AK13">
        <f t="shared" si="0"/>
      </c>
      <c r="AL13">
        <f t="shared" si="1"/>
        <v>-9</v>
      </c>
      <c r="AM13">
        <f t="shared" si="1"/>
      </c>
      <c r="AN13">
        <f t="shared" si="1"/>
        <v>7</v>
      </c>
      <c r="AO13">
        <f t="shared" si="1"/>
        <v>-8</v>
      </c>
      <c r="AP13">
        <f t="shared" si="1"/>
      </c>
      <c r="AQ13">
        <f t="shared" si="26"/>
        <v>4</v>
      </c>
      <c r="AR13" t="str">
        <f t="shared" si="27"/>
        <v> - 1a</v>
      </c>
      <c r="AS13">
        <f t="shared" si="2"/>
      </c>
      <c r="AT13">
        <f t="shared" si="3"/>
      </c>
      <c r="AU13" t="str">
        <f t="shared" si="4"/>
        <v> - 9b</v>
      </c>
      <c r="AV13">
        <f t="shared" si="5"/>
      </c>
      <c r="AW13" t="str">
        <f t="shared" si="6"/>
        <v> + 7a²b</v>
      </c>
      <c r="AX13" t="str">
        <f t="shared" si="7"/>
        <v> - 8ab²</v>
      </c>
      <c r="AY13">
        <f t="shared" si="7"/>
      </c>
      <c r="AZ13" t="str">
        <f t="shared" si="28"/>
        <v> - 1a - 9b + 7a²b - 8ab²</v>
      </c>
      <c r="BA13" t="str">
        <f t="shared" si="29"/>
        <v> - 1a - 9b + 7a²b - 8ab²</v>
      </c>
    </row>
    <row r="14" spans="1:53" ht="12.75">
      <c r="A14">
        <f t="shared" si="8"/>
        <v>23</v>
      </c>
      <c r="B14">
        <f ca="1">RAND()</f>
        <v>0.23089177582009202</v>
      </c>
      <c r="C14">
        <f ca="1" t="shared" si="9"/>
        <v>4</v>
      </c>
      <c r="D14">
        <f ca="1" t="shared" si="9"/>
        <v>3</v>
      </c>
      <c r="E14">
        <f ca="1" t="shared" si="9"/>
        <v>3</v>
      </c>
      <c r="F14">
        <f ca="1" t="shared" si="9"/>
        <v>4</v>
      </c>
      <c r="G14">
        <f ca="1" t="shared" si="9"/>
        <v>4</v>
      </c>
      <c r="H14">
        <f ca="1" t="shared" si="10"/>
        <v>5</v>
      </c>
      <c r="I14">
        <f ca="1" t="shared" si="10"/>
        <v>4</v>
      </c>
      <c r="J14">
        <f ca="1" t="shared" si="10"/>
        <v>5</v>
      </c>
      <c r="K14">
        <f ca="1" t="shared" si="10"/>
        <v>5</v>
      </c>
      <c r="L14">
        <f ca="1">ROUND(RAND()*7+1,0)</f>
        <v>6</v>
      </c>
      <c r="M14">
        <f ca="1" t="shared" si="11"/>
        <v>1</v>
      </c>
      <c r="N14">
        <f ca="1" t="shared" si="12"/>
        <v>1</v>
      </c>
      <c r="O14">
        <f ca="1" t="shared" si="12"/>
        <v>-1</v>
      </c>
      <c r="P14">
        <f ca="1" t="shared" si="12"/>
        <v>1</v>
      </c>
      <c r="Q14">
        <f ca="1" t="shared" si="12"/>
        <v>-1</v>
      </c>
      <c r="R14">
        <f t="shared" si="13"/>
      </c>
      <c r="S14" t="str">
        <f t="shared" si="14"/>
        <v>+</v>
      </c>
      <c r="T14" t="str">
        <f t="shared" si="15"/>
        <v>-</v>
      </c>
      <c r="U14" t="str">
        <f t="shared" si="16"/>
        <v>+</v>
      </c>
      <c r="V14" t="str">
        <f t="shared" si="17"/>
        <v>-</v>
      </c>
      <c r="W14" t="str">
        <f t="shared" si="18"/>
        <v>b²</v>
      </c>
      <c r="X14" t="str">
        <f>VLOOKUP(I14,$BB$3:$BD$12,2)</f>
        <v>b</v>
      </c>
      <c r="Y14" t="str">
        <f>VLOOKUP(J14,$BB$3:$BD$12,2)</f>
        <v>b²</v>
      </c>
      <c r="Z14" t="str">
        <f>VLOOKUP(K14,$BB$3:$BD$12,2)</f>
        <v>b²</v>
      </c>
      <c r="AA14" t="str">
        <f t="shared" si="19"/>
        <v>a²b</v>
      </c>
      <c r="AB14" t="str">
        <f t="shared" si="20"/>
        <v>4b² + 3b - 3b² + 4b² - 4a²b =</v>
      </c>
      <c r="AC14" t="str">
        <f>$C14*$D14&amp;W14&amp;" - "&amp;$C14*$E14&amp;W14&amp;"²"</f>
        <v>12b² - 12b²²</v>
      </c>
      <c r="AD14">
        <f t="shared" si="21"/>
        <v>4</v>
      </c>
      <c r="AE14">
        <f t="shared" si="22"/>
        <v>3</v>
      </c>
      <c r="AF14">
        <f t="shared" si="23"/>
        <v>-3</v>
      </c>
      <c r="AG14">
        <f t="shared" si="24"/>
        <v>4</v>
      </c>
      <c r="AH14">
        <f t="shared" si="25"/>
        <v>-4</v>
      </c>
      <c r="AI14">
        <f t="shared" si="0"/>
      </c>
      <c r="AJ14">
        <f t="shared" si="0"/>
      </c>
      <c r="AK14">
        <f t="shared" si="0"/>
      </c>
      <c r="AL14">
        <f t="shared" si="1"/>
        <v>3</v>
      </c>
      <c r="AM14">
        <f t="shared" si="1"/>
        <v>5</v>
      </c>
      <c r="AN14">
        <f t="shared" si="1"/>
        <v>-4</v>
      </c>
      <c r="AO14">
        <f t="shared" si="1"/>
      </c>
      <c r="AP14">
        <f t="shared" si="1"/>
      </c>
      <c r="AQ14">
        <f t="shared" si="26"/>
        <v>3</v>
      </c>
      <c r="AR14">
        <f t="shared" si="27"/>
      </c>
      <c r="AS14">
        <f t="shared" si="2"/>
      </c>
      <c r="AT14">
        <f t="shared" si="3"/>
      </c>
      <c r="AU14" t="str">
        <f t="shared" si="4"/>
        <v> + 3b</v>
      </c>
      <c r="AV14" t="str">
        <f t="shared" si="5"/>
        <v> + 5b²</v>
      </c>
      <c r="AW14" t="str">
        <f t="shared" si="6"/>
        <v> - 4a²b</v>
      </c>
      <c r="AX14">
        <f t="shared" si="7"/>
      </c>
      <c r="AY14">
        <f t="shared" si="7"/>
      </c>
      <c r="AZ14" t="str">
        <f t="shared" si="28"/>
        <v> + 3b + 5b² - 4a²b</v>
      </c>
      <c r="BA14" t="str">
        <f t="shared" si="29"/>
        <v> + 3b + 5b² - 4a²b</v>
      </c>
    </row>
    <row r="15" spans="1:53" ht="12.75">
      <c r="A15">
        <f t="shared" si="8"/>
        <v>8</v>
      </c>
      <c r="B15">
        <f ca="1">RAND()</f>
        <v>0.7667750966600289</v>
      </c>
      <c r="C15">
        <f ca="1" t="shared" si="9"/>
        <v>5</v>
      </c>
      <c r="D15">
        <f ca="1" t="shared" si="9"/>
        <v>7</v>
      </c>
      <c r="E15">
        <f ca="1" t="shared" si="9"/>
        <v>6</v>
      </c>
      <c r="F15">
        <f ca="1" t="shared" si="9"/>
        <v>3</v>
      </c>
      <c r="G15">
        <f ca="1" t="shared" si="9"/>
        <v>2</v>
      </c>
      <c r="H15">
        <f ca="1" t="shared" si="10"/>
        <v>4</v>
      </c>
      <c r="I15">
        <f ca="1" t="shared" si="10"/>
        <v>6</v>
      </c>
      <c r="J15">
        <f ca="1" t="shared" si="10"/>
        <v>4</v>
      </c>
      <c r="K15">
        <f ca="1" t="shared" si="10"/>
        <v>3</v>
      </c>
      <c r="L15">
        <f ca="1">ROUND(RAND()*7+1,0)</f>
        <v>8</v>
      </c>
      <c r="M15">
        <f ca="1" t="shared" si="11"/>
        <v>1</v>
      </c>
      <c r="N15">
        <f ca="1" t="shared" si="12"/>
        <v>-1</v>
      </c>
      <c r="O15">
        <f ca="1" t="shared" si="12"/>
        <v>1</v>
      </c>
      <c r="P15">
        <f ca="1" t="shared" si="12"/>
        <v>-1</v>
      </c>
      <c r="Q15">
        <f ca="1" t="shared" si="12"/>
        <v>-1</v>
      </c>
      <c r="R15">
        <f t="shared" si="13"/>
      </c>
      <c r="S15" t="str">
        <f t="shared" si="14"/>
        <v>-</v>
      </c>
      <c r="T15" t="str">
        <f t="shared" si="15"/>
        <v>+</v>
      </c>
      <c r="U15" t="str">
        <f t="shared" si="16"/>
        <v>-</v>
      </c>
      <c r="V15" t="str">
        <f t="shared" si="17"/>
        <v>-</v>
      </c>
      <c r="W15" t="str">
        <f t="shared" si="18"/>
        <v>b</v>
      </c>
      <c r="X15" t="str">
        <f>VLOOKUP(I15,$BB$3:$BD$12,2)</f>
        <v>a²b</v>
      </c>
      <c r="Y15" t="str">
        <f>VLOOKUP(J15,$BB$3:$BD$12,2)</f>
        <v>b</v>
      </c>
      <c r="Z15" t="str">
        <f>VLOOKUP(K15,$BB$3:$BD$12,2)</f>
        <v>ab</v>
      </c>
      <c r="AA15" t="str">
        <f t="shared" si="19"/>
        <v>a²b²</v>
      </c>
      <c r="AB15" t="str">
        <f t="shared" si="20"/>
        <v>5b - 7a²b + 6b - 3ab - 2a²b² =</v>
      </c>
      <c r="AC15" t="str">
        <f>$C15*$D15&amp;W15&amp;Y15&amp;" + "&amp;$C15*$E15&amp;W15&amp;"²"</f>
        <v>35bb + 30b²</v>
      </c>
      <c r="AD15">
        <f t="shared" si="21"/>
        <v>5</v>
      </c>
      <c r="AE15">
        <f t="shared" si="22"/>
        <v>-7</v>
      </c>
      <c r="AF15">
        <f t="shared" si="23"/>
        <v>6</v>
      </c>
      <c r="AG15">
        <f t="shared" si="24"/>
        <v>-3</v>
      </c>
      <c r="AH15">
        <f t="shared" si="25"/>
        <v>-2</v>
      </c>
      <c r="AI15">
        <f t="shared" si="0"/>
      </c>
      <c r="AJ15">
        <f t="shared" si="0"/>
      </c>
      <c r="AK15">
        <f t="shared" si="0"/>
        <v>-3</v>
      </c>
      <c r="AL15">
        <f t="shared" si="1"/>
        <v>11</v>
      </c>
      <c r="AM15">
        <f t="shared" si="1"/>
      </c>
      <c r="AN15">
        <f t="shared" si="1"/>
        <v>-7</v>
      </c>
      <c r="AO15">
        <f t="shared" si="1"/>
      </c>
      <c r="AP15">
        <f t="shared" si="1"/>
        <v>-2</v>
      </c>
      <c r="AQ15">
        <f t="shared" si="26"/>
        <v>4</v>
      </c>
      <c r="AR15">
        <f t="shared" si="27"/>
      </c>
      <c r="AS15">
        <f t="shared" si="2"/>
      </c>
      <c r="AT15" t="str">
        <f t="shared" si="3"/>
        <v> - 3ab</v>
      </c>
      <c r="AU15" t="str">
        <f t="shared" si="4"/>
        <v> + 11b</v>
      </c>
      <c r="AV15">
        <f t="shared" si="5"/>
      </c>
      <c r="AW15" t="str">
        <f t="shared" si="6"/>
        <v> - 7a²b</v>
      </c>
      <c r="AX15">
        <f t="shared" si="7"/>
      </c>
      <c r="AY15" t="str">
        <f t="shared" si="7"/>
        <v> - 2a²b²</v>
      </c>
      <c r="AZ15" t="str">
        <f t="shared" si="28"/>
        <v> - 3ab + 11b - 7a²b - 2a²b²</v>
      </c>
      <c r="BA15" t="str">
        <f t="shared" si="29"/>
        <v> - 3ab + 11b - 7a²b - 2a²b²</v>
      </c>
    </row>
    <row r="16" spans="1:53" ht="12.75">
      <c r="A16">
        <f t="shared" si="8"/>
        <v>17</v>
      </c>
      <c r="B16">
        <f ca="1">RAND()</f>
        <v>0.5692716111364126</v>
      </c>
      <c r="C16">
        <f ca="1" t="shared" si="9"/>
        <v>6</v>
      </c>
      <c r="D16">
        <f ca="1" t="shared" si="9"/>
        <v>6</v>
      </c>
      <c r="E16">
        <f ca="1" t="shared" si="9"/>
        <v>7</v>
      </c>
      <c r="F16">
        <f ca="1" t="shared" si="9"/>
        <v>7</v>
      </c>
      <c r="G16">
        <f ca="1" t="shared" si="9"/>
        <v>8</v>
      </c>
      <c r="H16">
        <f ca="1" t="shared" si="10"/>
        <v>4</v>
      </c>
      <c r="I16">
        <f ca="1" t="shared" si="10"/>
        <v>7</v>
      </c>
      <c r="J16">
        <f ca="1" t="shared" si="10"/>
        <v>3</v>
      </c>
      <c r="K16">
        <f ca="1" t="shared" si="10"/>
        <v>7</v>
      </c>
      <c r="L16">
        <f ca="1">ROUND(RAND()*7+1,0)</f>
        <v>2</v>
      </c>
      <c r="M16">
        <f ca="1" t="shared" si="11"/>
        <v>1</v>
      </c>
      <c r="N16">
        <f ca="1" t="shared" si="12"/>
        <v>1</v>
      </c>
      <c r="O16">
        <f ca="1" t="shared" si="12"/>
        <v>1</v>
      </c>
      <c r="P16">
        <f ca="1" t="shared" si="12"/>
        <v>-1</v>
      </c>
      <c r="Q16">
        <f ca="1" t="shared" si="12"/>
        <v>1</v>
      </c>
      <c r="R16">
        <f t="shared" si="13"/>
      </c>
      <c r="S16" t="str">
        <f t="shared" si="14"/>
        <v>+</v>
      </c>
      <c r="T16" t="str">
        <f t="shared" si="15"/>
        <v>+</v>
      </c>
      <c r="U16" t="str">
        <f t="shared" si="16"/>
        <v>-</v>
      </c>
      <c r="V16" t="str">
        <f t="shared" si="17"/>
        <v>+</v>
      </c>
      <c r="W16" t="str">
        <f t="shared" si="18"/>
        <v>b</v>
      </c>
      <c r="X16" t="str">
        <f>VLOOKUP(I16,$BB$3:$BD$12,2)</f>
        <v>ab²</v>
      </c>
      <c r="Y16" t="str">
        <f>VLOOKUP(J16,$BB$3:$BD$12,2)</f>
        <v>ab</v>
      </c>
      <c r="Z16" t="str">
        <f>VLOOKUP(K16,$BB$3:$BD$12,2)</f>
        <v>ab²</v>
      </c>
      <c r="AA16" t="str">
        <f t="shared" si="19"/>
        <v>a²</v>
      </c>
      <c r="AB16" t="str">
        <f t="shared" si="20"/>
        <v>6b + 6ab² + 7ab - 7ab² + 8a² =</v>
      </c>
      <c r="AC16" t="str">
        <f>$C16*$D16&amp;W16&amp;Y16&amp;" - "&amp;$C16*$E16&amp;W16&amp;"²"</f>
        <v>36bab - 42b²</v>
      </c>
      <c r="AD16">
        <f t="shared" si="21"/>
        <v>6</v>
      </c>
      <c r="AE16">
        <f t="shared" si="22"/>
        <v>6</v>
      </c>
      <c r="AF16">
        <f t="shared" si="23"/>
        <v>7</v>
      </c>
      <c r="AG16">
        <f t="shared" si="24"/>
        <v>-7</v>
      </c>
      <c r="AH16">
        <f t="shared" si="25"/>
        <v>8</v>
      </c>
      <c r="AI16">
        <f t="shared" si="0"/>
      </c>
      <c r="AJ16">
        <f t="shared" si="0"/>
        <v>8</v>
      </c>
      <c r="AK16">
        <f t="shared" si="0"/>
        <v>7</v>
      </c>
      <c r="AL16">
        <f t="shared" si="1"/>
        <v>6</v>
      </c>
      <c r="AM16">
        <f t="shared" si="1"/>
      </c>
      <c r="AN16">
        <f t="shared" si="1"/>
      </c>
      <c r="AO16">
        <f t="shared" si="1"/>
        <v>-1</v>
      </c>
      <c r="AP16">
        <f t="shared" si="1"/>
      </c>
      <c r="AQ16">
        <f t="shared" si="26"/>
        <v>4</v>
      </c>
      <c r="AR16">
        <f t="shared" si="27"/>
      </c>
      <c r="AS16" t="str">
        <f t="shared" si="2"/>
        <v> + 8a²</v>
      </c>
      <c r="AT16" t="str">
        <f t="shared" si="3"/>
        <v> + 7ab</v>
      </c>
      <c r="AU16" t="str">
        <f t="shared" si="4"/>
        <v> + 6b</v>
      </c>
      <c r="AV16">
        <f t="shared" si="5"/>
      </c>
      <c r="AW16">
        <f t="shared" si="6"/>
      </c>
      <c r="AX16" t="str">
        <f t="shared" si="7"/>
        <v> - 1ab²</v>
      </c>
      <c r="AY16">
        <f t="shared" si="7"/>
      </c>
      <c r="AZ16" t="str">
        <f t="shared" si="28"/>
        <v> + 8a² + 7ab + 6b - 1ab²</v>
      </c>
      <c r="BA16" t="str">
        <f t="shared" si="29"/>
        <v> + 8a² + 7ab + 6b - 1ab²</v>
      </c>
    </row>
    <row r="17" spans="1:53" ht="12.75">
      <c r="A17">
        <f t="shared" si="8"/>
        <v>22</v>
      </c>
      <c r="B17">
        <f ca="1">RAND()</f>
        <v>0.3202973998977833</v>
      </c>
      <c r="C17">
        <f ca="1" t="shared" si="9"/>
        <v>9</v>
      </c>
      <c r="D17">
        <f ca="1" t="shared" si="9"/>
        <v>8</v>
      </c>
      <c r="E17">
        <f ca="1" t="shared" si="9"/>
        <v>3</v>
      </c>
      <c r="F17">
        <f ca="1" t="shared" si="9"/>
        <v>2</v>
      </c>
      <c r="G17">
        <f ca="1" t="shared" si="9"/>
        <v>6</v>
      </c>
      <c r="H17">
        <f ca="1" t="shared" si="10"/>
        <v>7</v>
      </c>
      <c r="I17">
        <f ca="1" t="shared" si="10"/>
        <v>1</v>
      </c>
      <c r="J17">
        <f ca="1" t="shared" si="10"/>
        <v>1</v>
      </c>
      <c r="K17">
        <f ca="1" t="shared" si="10"/>
        <v>4</v>
      </c>
      <c r="L17">
        <f ca="1">ROUND(RAND()*7+1,0)</f>
        <v>2</v>
      </c>
      <c r="M17">
        <f ca="1" t="shared" si="11"/>
        <v>1</v>
      </c>
      <c r="N17">
        <f ca="1" t="shared" si="12"/>
        <v>1</v>
      </c>
      <c r="O17">
        <f ca="1" t="shared" si="12"/>
        <v>-1</v>
      </c>
      <c r="P17">
        <f ca="1" t="shared" si="12"/>
        <v>1</v>
      </c>
      <c r="Q17">
        <f ca="1" t="shared" si="12"/>
        <v>-1</v>
      </c>
      <c r="R17">
        <f t="shared" si="13"/>
      </c>
      <c r="S17" t="str">
        <f t="shared" si="14"/>
        <v>+</v>
      </c>
      <c r="T17" t="str">
        <f t="shared" si="15"/>
        <v>-</v>
      </c>
      <c r="U17" t="str">
        <f t="shared" si="16"/>
        <v>+</v>
      </c>
      <c r="V17" t="str">
        <f t="shared" si="17"/>
        <v>-</v>
      </c>
      <c r="W17" t="str">
        <f t="shared" si="18"/>
        <v>ab²</v>
      </c>
      <c r="X17" t="str">
        <f>VLOOKUP(I17,$BB$3:$BD$12,2)</f>
        <v>a</v>
      </c>
      <c r="Y17" t="str">
        <f>VLOOKUP(J17,$BB$3:$BD$12,2)</f>
        <v>a</v>
      </c>
      <c r="Z17" t="str">
        <f>VLOOKUP(K17,$BB$3:$BD$12,2)</f>
        <v>b</v>
      </c>
      <c r="AA17" t="str">
        <f t="shared" si="19"/>
        <v>a²</v>
      </c>
      <c r="AB17" t="str">
        <f t="shared" si="20"/>
        <v>9ab² + 8a - 3a + 2b - 6a² =</v>
      </c>
      <c r="AC17" t="str">
        <f>$C17*$D17&amp;$W17&amp;" + "&amp;$C17*$E17</f>
        <v>72ab² + 27</v>
      </c>
      <c r="AD17">
        <f t="shared" si="21"/>
        <v>9</v>
      </c>
      <c r="AE17">
        <f t="shared" si="22"/>
        <v>8</v>
      </c>
      <c r="AF17">
        <f t="shared" si="23"/>
        <v>-3</v>
      </c>
      <c r="AG17">
        <f t="shared" si="24"/>
        <v>2</v>
      </c>
      <c r="AH17">
        <f t="shared" si="25"/>
        <v>-6</v>
      </c>
      <c r="AI17">
        <f t="shared" si="0"/>
        <v>5</v>
      </c>
      <c r="AJ17">
        <f t="shared" si="0"/>
        <v>-6</v>
      </c>
      <c r="AK17">
        <f t="shared" si="0"/>
      </c>
      <c r="AL17">
        <f t="shared" si="1"/>
        <v>2</v>
      </c>
      <c r="AM17">
        <f t="shared" si="1"/>
      </c>
      <c r="AN17">
        <f t="shared" si="1"/>
      </c>
      <c r="AO17">
        <f t="shared" si="1"/>
        <v>9</v>
      </c>
      <c r="AP17">
        <f t="shared" si="1"/>
      </c>
      <c r="AQ17">
        <f t="shared" si="26"/>
        <v>4</v>
      </c>
      <c r="AR17" t="str">
        <f t="shared" si="27"/>
        <v> + 5a</v>
      </c>
      <c r="AS17" t="str">
        <f t="shared" si="2"/>
        <v> - 6a²</v>
      </c>
      <c r="AT17">
        <f t="shared" si="3"/>
      </c>
      <c r="AU17" t="str">
        <f t="shared" si="4"/>
        <v> + 2b</v>
      </c>
      <c r="AV17">
        <f t="shared" si="5"/>
      </c>
      <c r="AW17">
        <f t="shared" si="6"/>
      </c>
      <c r="AX17" t="str">
        <f t="shared" si="7"/>
        <v> + 9ab²</v>
      </c>
      <c r="AY17">
        <f t="shared" si="7"/>
      </c>
      <c r="AZ17" t="str">
        <f t="shared" si="28"/>
        <v> + 5a - 6a² + 2b + 9ab²</v>
      </c>
      <c r="BA17" t="str">
        <f t="shared" si="29"/>
        <v> + 5a - 6a² + 2b + 9ab²</v>
      </c>
    </row>
    <row r="18" spans="1:53" ht="12.75">
      <c r="A18">
        <f t="shared" si="8"/>
        <v>27</v>
      </c>
      <c r="B18">
        <f ca="1">RAND()</f>
        <v>0.04619263979707</v>
      </c>
      <c r="C18">
        <f ca="1" t="shared" si="9"/>
        <v>4</v>
      </c>
      <c r="D18">
        <f ca="1" t="shared" si="9"/>
        <v>8</v>
      </c>
      <c r="E18">
        <f ca="1" t="shared" si="9"/>
        <v>5</v>
      </c>
      <c r="F18">
        <f ca="1" t="shared" si="9"/>
        <v>4</v>
      </c>
      <c r="G18">
        <f ca="1" t="shared" si="9"/>
        <v>2</v>
      </c>
      <c r="H18">
        <f ca="1" t="shared" si="10"/>
        <v>5</v>
      </c>
      <c r="I18">
        <f ca="1" t="shared" si="10"/>
        <v>6</v>
      </c>
      <c r="J18">
        <f ca="1" t="shared" si="10"/>
        <v>6</v>
      </c>
      <c r="K18">
        <f ca="1" t="shared" si="10"/>
        <v>3</v>
      </c>
      <c r="L18">
        <f ca="1">ROUND(RAND()*7+1,0)</f>
        <v>4</v>
      </c>
      <c r="M18">
        <f ca="1" t="shared" si="11"/>
        <v>-1</v>
      </c>
      <c r="N18">
        <f ca="1" t="shared" si="12"/>
        <v>1</v>
      </c>
      <c r="O18">
        <f ca="1" t="shared" si="12"/>
        <v>1</v>
      </c>
      <c r="P18">
        <f ca="1" t="shared" si="12"/>
        <v>-1</v>
      </c>
      <c r="Q18">
        <f ca="1" t="shared" si="12"/>
        <v>-1</v>
      </c>
      <c r="R18" t="str">
        <f t="shared" si="13"/>
        <v>-</v>
      </c>
      <c r="S18" t="str">
        <f t="shared" si="14"/>
        <v>+</v>
      </c>
      <c r="T18" t="str">
        <f t="shared" si="15"/>
        <v>+</v>
      </c>
      <c r="U18" t="str">
        <f t="shared" si="16"/>
        <v>-</v>
      </c>
      <c r="V18" t="str">
        <f t="shared" si="17"/>
        <v>-</v>
      </c>
      <c r="W18" t="str">
        <f t="shared" si="18"/>
        <v>b²</v>
      </c>
      <c r="X18" t="str">
        <f>VLOOKUP(I18,$BB$3:$BD$12,2)</f>
        <v>a²b</v>
      </c>
      <c r="Y18" t="str">
        <f>VLOOKUP(J18,$BB$3:$BD$12,2)</f>
        <v>a²b</v>
      </c>
      <c r="Z18" t="str">
        <f>VLOOKUP(K18,$BB$3:$BD$12,2)</f>
        <v>ab</v>
      </c>
      <c r="AA18" t="str">
        <f t="shared" si="19"/>
        <v>b</v>
      </c>
      <c r="AB18" t="str">
        <f t="shared" si="20"/>
        <v>-4b² + 8a²b + 5a²b - 4ab - 2b =</v>
      </c>
      <c r="AC18" t="str">
        <f>$C18*$D18&amp;$W18&amp;" - "&amp;$C18*$E18</f>
        <v>32b² - 20</v>
      </c>
      <c r="AD18">
        <f t="shared" si="21"/>
        <v>-4</v>
      </c>
      <c r="AE18">
        <f t="shared" si="22"/>
        <v>8</v>
      </c>
      <c r="AF18">
        <f t="shared" si="23"/>
        <v>5</v>
      </c>
      <c r="AG18">
        <f t="shared" si="24"/>
        <v>-4</v>
      </c>
      <c r="AH18">
        <f t="shared" si="25"/>
        <v>-2</v>
      </c>
      <c r="AI18">
        <f t="shared" si="0"/>
      </c>
      <c r="AJ18">
        <f t="shared" si="0"/>
      </c>
      <c r="AK18">
        <f t="shared" si="0"/>
        <v>-4</v>
      </c>
      <c r="AL18">
        <f t="shared" si="1"/>
        <v>-2</v>
      </c>
      <c r="AM18">
        <f t="shared" si="1"/>
        <v>-4</v>
      </c>
      <c r="AN18">
        <f t="shared" si="1"/>
        <v>13</v>
      </c>
      <c r="AO18">
        <f t="shared" si="1"/>
      </c>
      <c r="AP18">
        <f t="shared" si="1"/>
      </c>
      <c r="AQ18">
        <f t="shared" si="26"/>
        <v>4</v>
      </c>
      <c r="AR18">
        <f t="shared" si="27"/>
      </c>
      <c r="AS18">
        <f t="shared" si="2"/>
      </c>
      <c r="AT18" t="str">
        <f t="shared" si="3"/>
        <v> - 4ab</v>
      </c>
      <c r="AU18" t="str">
        <f t="shared" si="4"/>
        <v> - 2b</v>
      </c>
      <c r="AV18" t="str">
        <f t="shared" si="5"/>
        <v> - 4b²</v>
      </c>
      <c r="AW18" t="str">
        <f t="shared" si="6"/>
        <v> + 13a²b</v>
      </c>
      <c r="AX18">
        <f t="shared" si="7"/>
      </c>
      <c r="AY18">
        <f t="shared" si="7"/>
      </c>
      <c r="AZ18" t="str">
        <f t="shared" si="28"/>
        <v> - 4ab - 2b - 4b² + 13a²b</v>
      </c>
      <c r="BA18" t="str">
        <f t="shared" si="29"/>
        <v> - 4ab - 2b - 4b² + 13a²b</v>
      </c>
    </row>
    <row r="19" spans="1:53" ht="12.75">
      <c r="A19">
        <f t="shared" si="8"/>
        <v>18</v>
      </c>
      <c r="B19">
        <f ca="1">RAND()</f>
        <v>0.48565175875877453</v>
      </c>
      <c r="C19">
        <f ca="1" t="shared" si="9"/>
        <v>4</v>
      </c>
      <c r="D19">
        <f ca="1" t="shared" si="9"/>
        <v>2</v>
      </c>
      <c r="E19">
        <f ca="1" t="shared" si="9"/>
        <v>6</v>
      </c>
      <c r="F19">
        <f ca="1" t="shared" si="9"/>
        <v>9</v>
      </c>
      <c r="G19">
        <f ca="1" t="shared" si="9"/>
        <v>2</v>
      </c>
      <c r="H19">
        <f ca="1" t="shared" si="10"/>
        <v>5</v>
      </c>
      <c r="I19">
        <f ca="1" t="shared" si="10"/>
        <v>6</v>
      </c>
      <c r="J19">
        <f ca="1" t="shared" si="10"/>
        <v>1</v>
      </c>
      <c r="K19">
        <f ca="1" t="shared" si="10"/>
        <v>2</v>
      </c>
      <c r="L19">
        <f ca="1" t="shared" si="10"/>
        <v>2</v>
      </c>
      <c r="M19">
        <f ca="1" t="shared" si="11"/>
        <v>-1</v>
      </c>
      <c r="N19">
        <f ca="1" t="shared" si="12"/>
        <v>1</v>
      </c>
      <c r="O19">
        <f ca="1" t="shared" si="12"/>
        <v>1</v>
      </c>
      <c r="P19">
        <f ca="1" t="shared" si="12"/>
        <v>-1</v>
      </c>
      <c r="Q19">
        <f ca="1" t="shared" si="12"/>
        <v>-1</v>
      </c>
      <c r="R19" t="str">
        <f t="shared" si="13"/>
        <v>-</v>
      </c>
      <c r="S19" t="str">
        <f t="shared" si="14"/>
        <v>+</v>
      </c>
      <c r="T19" t="str">
        <f t="shared" si="15"/>
        <v>+</v>
      </c>
      <c r="U19" t="str">
        <f t="shared" si="16"/>
        <v>-</v>
      </c>
      <c r="V19" t="str">
        <f t="shared" si="17"/>
        <v>-</v>
      </c>
      <c r="W19" t="str">
        <f t="shared" si="18"/>
        <v>b²</v>
      </c>
      <c r="X19" t="str">
        <f aca="true" t="shared" si="30" ref="X19:X30">VLOOKUP(I19,$BB$3:$BD$12,2)</f>
        <v>a²b</v>
      </c>
      <c r="Y19" t="str">
        <f>VLOOKUP(J19,$BB$3:$BD$12,2)</f>
        <v>a</v>
      </c>
      <c r="Z19" t="str">
        <f>VLOOKUP(K19,$BB$3:$BD$12,2)</f>
        <v>a²</v>
      </c>
      <c r="AA19" t="str">
        <f t="shared" si="19"/>
        <v>a²</v>
      </c>
      <c r="AB19" t="str">
        <f t="shared" si="20"/>
        <v>-4b² + 2a²b + 6a - 9a² - 2a² =</v>
      </c>
      <c r="AC19" t="str">
        <f>$C19*$D19&amp;$W19&amp;" + "&amp;$C19*$E19&amp;Y19</f>
        <v>8b² + 24a</v>
      </c>
      <c r="AD19">
        <f t="shared" si="21"/>
        <v>-4</v>
      </c>
      <c r="AE19">
        <f t="shared" si="22"/>
        <v>2</v>
      </c>
      <c r="AF19">
        <f t="shared" si="23"/>
        <v>6</v>
      </c>
      <c r="AG19">
        <f t="shared" si="24"/>
        <v>-9</v>
      </c>
      <c r="AH19">
        <f t="shared" si="25"/>
        <v>-2</v>
      </c>
      <c r="AI19">
        <f aca="true" t="shared" si="31" ref="AI19:AP30">IF(SUMIF($W19:$AA19,AI$2,$AD19:$AH19)&lt;&gt;0,SUMIF($W19:$AA19,AI$2,$AD19:$AH19),"")</f>
        <v>6</v>
      </c>
      <c r="AJ19">
        <f t="shared" si="31"/>
        <v>-11</v>
      </c>
      <c r="AK19">
        <f t="shared" si="31"/>
      </c>
      <c r="AL19">
        <f t="shared" si="31"/>
      </c>
      <c r="AM19">
        <f t="shared" si="31"/>
        <v>-4</v>
      </c>
      <c r="AN19">
        <f t="shared" si="31"/>
        <v>2</v>
      </c>
      <c r="AO19">
        <f t="shared" si="31"/>
      </c>
      <c r="AP19">
        <f t="shared" si="31"/>
      </c>
      <c r="AQ19">
        <f t="shared" si="26"/>
        <v>4</v>
      </c>
      <c r="AR19" t="str">
        <f t="shared" si="27"/>
        <v> + 6a</v>
      </c>
      <c r="AS19" t="str">
        <f t="shared" si="2"/>
        <v> - 11a²</v>
      </c>
      <c r="AT19">
        <f t="shared" si="3"/>
      </c>
      <c r="AU19">
        <f t="shared" si="4"/>
      </c>
      <c r="AV19" t="str">
        <f t="shared" si="5"/>
        <v> - 4b²</v>
      </c>
      <c r="AW19" t="str">
        <f t="shared" si="6"/>
        <v> + 2a²b</v>
      </c>
      <c r="AX19">
        <f t="shared" si="7"/>
      </c>
      <c r="AY19">
        <f t="shared" si="7"/>
      </c>
      <c r="AZ19" t="str">
        <f t="shared" si="28"/>
        <v> + 6a - 11a² - 4b² + 2a²b</v>
      </c>
      <c r="BA19" t="str">
        <f t="shared" si="29"/>
        <v> + 6a - 11a² - 4b² + 2a²b</v>
      </c>
    </row>
    <row r="20" spans="1:53" ht="12.75">
      <c r="A20">
        <f t="shared" si="8"/>
        <v>25</v>
      </c>
      <c r="B20">
        <f ca="1">RAND()</f>
        <v>0.17111009599486837</v>
      </c>
      <c r="C20">
        <f ca="1" t="shared" si="9"/>
        <v>7</v>
      </c>
      <c r="D20">
        <f ca="1" t="shared" si="9"/>
        <v>7</v>
      </c>
      <c r="E20">
        <f ca="1" t="shared" si="9"/>
        <v>6</v>
      </c>
      <c r="F20">
        <f ca="1" t="shared" si="9"/>
        <v>7</v>
      </c>
      <c r="G20">
        <f ca="1" t="shared" si="9"/>
        <v>6</v>
      </c>
      <c r="H20">
        <f ca="1" t="shared" si="10"/>
        <v>2</v>
      </c>
      <c r="I20">
        <f ca="1" t="shared" si="10"/>
        <v>2</v>
      </c>
      <c r="J20">
        <f ca="1" t="shared" si="10"/>
        <v>4</v>
      </c>
      <c r="K20">
        <f ca="1" t="shared" si="10"/>
        <v>7</v>
      </c>
      <c r="L20">
        <f ca="1" t="shared" si="10"/>
        <v>3</v>
      </c>
      <c r="M20">
        <f ca="1" t="shared" si="11"/>
        <v>-1</v>
      </c>
      <c r="N20">
        <f ca="1" t="shared" si="12"/>
        <v>-1</v>
      </c>
      <c r="O20">
        <f ca="1" t="shared" si="12"/>
        <v>-1</v>
      </c>
      <c r="P20">
        <f ca="1" t="shared" si="12"/>
        <v>1</v>
      </c>
      <c r="Q20">
        <f ca="1" t="shared" si="12"/>
        <v>1</v>
      </c>
      <c r="R20" t="str">
        <f t="shared" si="13"/>
        <v>-</v>
      </c>
      <c r="S20" t="str">
        <f t="shared" si="14"/>
        <v>-</v>
      </c>
      <c r="T20" t="str">
        <f t="shared" si="15"/>
        <v>-</v>
      </c>
      <c r="U20" t="str">
        <f t="shared" si="16"/>
        <v>+</v>
      </c>
      <c r="V20" t="str">
        <f t="shared" si="17"/>
        <v>+</v>
      </c>
      <c r="W20" t="str">
        <f t="shared" si="18"/>
        <v>a²</v>
      </c>
      <c r="X20" t="str">
        <f t="shared" si="30"/>
        <v>a²</v>
      </c>
      <c r="Y20" t="str">
        <f>VLOOKUP(J20,$BB$3:$BD$12,2)</f>
        <v>b</v>
      </c>
      <c r="Z20" t="str">
        <f>VLOOKUP(K20,$BB$3:$BD$12,2)</f>
        <v>ab²</v>
      </c>
      <c r="AA20" t="str">
        <f t="shared" si="19"/>
        <v>ab</v>
      </c>
      <c r="AB20" t="str">
        <f t="shared" si="20"/>
        <v>-7a² - 7a² - 6b + 7ab² + 6ab =</v>
      </c>
      <c r="AC20" t="str">
        <f>$C20*$D20&amp;$W20&amp;" - "&amp;$C20*$E20&amp;Y20</f>
        <v>49a² - 42b</v>
      </c>
      <c r="AD20">
        <f t="shared" si="21"/>
        <v>-7</v>
      </c>
      <c r="AE20">
        <f t="shared" si="22"/>
        <v>-7</v>
      </c>
      <c r="AF20">
        <f t="shared" si="23"/>
        <v>-6</v>
      </c>
      <c r="AG20">
        <f t="shared" si="24"/>
        <v>7</v>
      </c>
      <c r="AH20">
        <f t="shared" si="25"/>
        <v>6</v>
      </c>
      <c r="AI20">
        <f t="shared" si="31"/>
      </c>
      <c r="AJ20">
        <f t="shared" si="31"/>
        <v>-14</v>
      </c>
      <c r="AK20">
        <f t="shared" si="31"/>
        <v>6</v>
      </c>
      <c r="AL20">
        <f t="shared" si="31"/>
        <v>-6</v>
      </c>
      <c r="AM20">
        <f t="shared" si="31"/>
      </c>
      <c r="AN20">
        <f t="shared" si="31"/>
      </c>
      <c r="AO20">
        <f t="shared" si="31"/>
        <v>7</v>
      </c>
      <c r="AP20">
        <f t="shared" si="31"/>
      </c>
      <c r="AQ20">
        <f t="shared" si="26"/>
        <v>4</v>
      </c>
      <c r="AR20">
        <f t="shared" si="27"/>
      </c>
      <c r="AS20" t="str">
        <f t="shared" si="2"/>
        <v> - 14a²</v>
      </c>
      <c r="AT20" t="str">
        <f t="shared" si="3"/>
        <v> + 6ab</v>
      </c>
      <c r="AU20" t="str">
        <f t="shared" si="4"/>
        <v> - 6b</v>
      </c>
      <c r="AV20">
        <f t="shared" si="5"/>
      </c>
      <c r="AW20">
        <f t="shared" si="6"/>
      </c>
      <c r="AX20" t="str">
        <f t="shared" si="7"/>
        <v> + 7ab²</v>
      </c>
      <c r="AY20">
        <f t="shared" si="7"/>
      </c>
      <c r="AZ20" t="str">
        <f t="shared" si="28"/>
        <v> - 14a² + 6ab - 6b + 7ab²</v>
      </c>
      <c r="BA20" t="str">
        <f t="shared" si="29"/>
        <v> - 14a² + 6ab - 6b + 7ab²</v>
      </c>
    </row>
    <row r="21" spans="1:53" ht="12.75">
      <c r="A21">
        <f t="shared" si="8"/>
        <v>7</v>
      </c>
      <c r="B21">
        <f ca="1">RAND()</f>
        <v>0.7787456689657739</v>
      </c>
      <c r="C21">
        <f ca="1" t="shared" si="9"/>
        <v>9</v>
      </c>
      <c r="D21">
        <f ca="1" t="shared" si="9"/>
        <v>3</v>
      </c>
      <c r="E21">
        <f ca="1" t="shared" si="9"/>
        <v>5</v>
      </c>
      <c r="F21">
        <f ca="1" t="shared" si="9"/>
        <v>3</v>
      </c>
      <c r="G21">
        <f ca="1" t="shared" si="9"/>
        <v>9</v>
      </c>
      <c r="H21">
        <f ca="1" t="shared" si="10"/>
        <v>6</v>
      </c>
      <c r="I21">
        <f ca="1" t="shared" si="10"/>
        <v>5</v>
      </c>
      <c r="J21">
        <f ca="1" t="shared" si="10"/>
        <v>2</v>
      </c>
      <c r="K21">
        <f ca="1" t="shared" si="10"/>
        <v>6</v>
      </c>
      <c r="L21">
        <f ca="1" t="shared" si="10"/>
        <v>5</v>
      </c>
      <c r="M21">
        <f ca="1" t="shared" si="11"/>
        <v>1</v>
      </c>
      <c r="N21">
        <f ca="1" t="shared" si="12"/>
        <v>-1</v>
      </c>
      <c r="O21">
        <f ca="1" t="shared" si="12"/>
        <v>-1</v>
      </c>
      <c r="P21">
        <f ca="1" t="shared" si="12"/>
        <v>1</v>
      </c>
      <c r="Q21">
        <f ca="1" t="shared" si="12"/>
        <v>-1</v>
      </c>
      <c r="R21">
        <f t="shared" si="13"/>
      </c>
      <c r="S21" t="str">
        <f t="shared" si="14"/>
        <v>-</v>
      </c>
      <c r="T21" t="str">
        <f t="shared" si="15"/>
        <v>-</v>
      </c>
      <c r="U21" t="str">
        <f t="shared" si="16"/>
        <v>+</v>
      </c>
      <c r="V21" t="str">
        <f t="shared" si="17"/>
        <v>-</v>
      </c>
      <c r="W21" t="str">
        <f t="shared" si="18"/>
        <v>a²b</v>
      </c>
      <c r="X21" t="str">
        <f t="shared" si="30"/>
        <v>b²</v>
      </c>
      <c r="Y21" t="str">
        <f>VLOOKUP(J21,$BB$3:$BD$12,2)</f>
        <v>a²</v>
      </c>
      <c r="Z21" t="str">
        <f>VLOOKUP(K21,$BB$3:$BD$12,2)</f>
        <v>a²b</v>
      </c>
      <c r="AA21" t="str">
        <f t="shared" si="19"/>
        <v>b²</v>
      </c>
      <c r="AB21" t="str">
        <f t="shared" si="20"/>
        <v>9a²b - 3b² - 5a² + 3a²b - 9b² =</v>
      </c>
      <c r="AC21" t="str">
        <f>$C21*$D21&amp;$W21&amp;"² + "&amp;$C21*$E21&amp;W21</f>
        <v>27a²b² + 45a²b</v>
      </c>
      <c r="AD21">
        <f t="shared" si="21"/>
        <v>9</v>
      </c>
      <c r="AE21">
        <f t="shared" si="22"/>
        <v>-3</v>
      </c>
      <c r="AF21">
        <f t="shared" si="23"/>
        <v>-5</v>
      </c>
      <c r="AG21">
        <f t="shared" si="24"/>
        <v>3</v>
      </c>
      <c r="AH21">
        <f t="shared" si="25"/>
        <v>-9</v>
      </c>
      <c r="AI21">
        <f t="shared" si="31"/>
      </c>
      <c r="AJ21">
        <f t="shared" si="31"/>
        <v>-5</v>
      </c>
      <c r="AK21">
        <f t="shared" si="31"/>
      </c>
      <c r="AL21">
        <f t="shared" si="31"/>
      </c>
      <c r="AM21">
        <f t="shared" si="31"/>
        <v>-12</v>
      </c>
      <c r="AN21">
        <f t="shared" si="31"/>
        <v>12</v>
      </c>
      <c r="AO21">
        <f t="shared" si="31"/>
      </c>
      <c r="AP21">
        <f t="shared" si="31"/>
      </c>
      <c r="AQ21">
        <f t="shared" si="26"/>
        <v>3</v>
      </c>
      <c r="AR21">
        <f t="shared" si="27"/>
      </c>
      <c r="AS21" t="str">
        <f t="shared" si="2"/>
        <v> - 5a²</v>
      </c>
      <c r="AT21">
        <f t="shared" si="3"/>
      </c>
      <c r="AU21">
        <f t="shared" si="4"/>
      </c>
      <c r="AV21" t="str">
        <f t="shared" si="5"/>
        <v> - 12b²</v>
      </c>
      <c r="AW21" t="str">
        <f t="shared" si="6"/>
        <v> + 12a²b</v>
      </c>
      <c r="AX21">
        <f t="shared" si="7"/>
      </c>
      <c r="AY21">
        <f t="shared" si="7"/>
      </c>
      <c r="AZ21" t="str">
        <f t="shared" si="28"/>
        <v> - 5a² - 12b² + 12a²b</v>
      </c>
      <c r="BA21" t="str">
        <f t="shared" si="29"/>
        <v> - 5a² - 12b² + 12a²b</v>
      </c>
    </row>
    <row r="22" spans="1:53" ht="12.75">
      <c r="A22">
        <f t="shared" si="8"/>
        <v>24</v>
      </c>
      <c r="B22">
        <f ca="1">RAND()</f>
        <v>0.19159052936549403</v>
      </c>
      <c r="C22">
        <f ca="1" t="shared" si="9"/>
        <v>6</v>
      </c>
      <c r="D22">
        <f ca="1" t="shared" si="9"/>
        <v>4</v>
      </c>
      <c r="E22">
        <f ca="1" t="shared" si="9"/>
        <v>3</v>
      </c>
      <c r="F22">
        <f ca="1" t="shared" si="9"/>
        <v>7</v>
      </c>
      <c r="G22">
        <f ca="1" t="shared" si="9"/>
        <v>3</v>
      </c>
      <c r="H22">
        <f ca="1" t="shared" si="10"/>
        <v>7</v>
      </c>
      <c r="I22">
        <f ca="1" t="shared" si="10"/>
        <v>7</v>
      </c>
      <c r="J22">
        <f ca="1" t="shared" si="10"/>
        <v>8</v>
      </c>
      <c r="K22">
        <f ca="1" t="shared" si="10"/>
        <v>3</v>
      </c>
      <c r="L22">
        <f ca="1" t="shared" si="10"/>
        <v>8</v>
      </c>
      <c r="M22">
        <f ca="1" t="shared" si="11"/>
        <v>-1</v>
      </c>
      <c r="N22">
        <f ca="1" t="shared" si="12"/>
        <v>1</v>
      </c>
      <c r="O22">
        <f ca="1" t="shared" si="12"/>
        <v>-1</v>
      </c>
      <c r="P22">
        <f ca="1" t="shared" si="12"/>
        <v>-1</v>
      </c>
      <c r="Q22">
        <f ca="1" t="shared" si="12"/>
        <v>1</v>
      </c>
      <c r="R22" t="str">
        <f t="shared" si="13"/>
        <v>-</v>
      </c>
      <c r="S22" t="str">
        <f t="shared" si="14"/>
        <v>+</v>
      </c>
      <c r="T22" t="str">
        <f t="shared" si="15"/>
        <v>-</v>
      </c>
      <c r="U22" t="str">
        <f t="shared" si="16"/>
        <v>-</v>
      </c>
      <c r="V22" t="str">
        <f t="shared" si="17"/>
        <v>+</v>
      </c>
      <c r="W22" t="str">
        <f t="shared" si="18"/>
        <v>ab²</v>
      </c>
      <c r="X22" t="str">
        <f t="shared" si="30"/>
        <v>ab²</v>
      </c>
      <c r="Y22" t="str">
        <f>VLOOKUP(J22,$BB$3:$BD$12,2)</f>
        <v>a²b²</v>
      </c>
      <c r="Z22" t="str">
        <f>VLOOKUP(K22,$BB$3:$BD$12,2)</f>
        <v>ab</v>
      </c>
      <c r="AA22" t="str">
        <f t="shared" si="19"/>
        <v>a²b²</v>
      </c>
      <c r="AB22" t="str">
        <f t="shared" si="20"/>
        <v>-6ab² + 4ab² - 3a²b² - 7ab + 3a²b² =</v>
      </c>
      <c r="AC22" t="str">
        <f>$C22*$D22&amp;$W22&amp;"² - "&amp;$C22*$E22&amp;W22</f>
        <v>24ab²² - 18ab²</v>
      </c>
      <c r="AD22">
        <f t="shared" si="21"/>
        <v>-6</v>
      </c>
      <c r="AE22">
        <f t="shared" si="22"/>
        <v>4</v>
      </c>
      <c r="AF22">
        <f t="shared" si="23"/>
        <v>-3</v>
      </c>
      <c r="AG22">
        <f t="shared" si="24"/>
        <v>-7</v>
      </c>
      <c r="AH22">
        <f t="shared" si="25"/>
        <v>3</v>
      </c>
      <c r="AI22">
        <f t="shared" si="31"/>
      </c>
      <c r="AJ22">
        <f t="shared" si="31"/>
      </c>
      <c r="AK22">
        <f t="shared" si="31"/>
        <v>-7</v>
      </c>
      <c r="AL22">
        <f t="shared" si="31"/>
      </c>
      <c r="AM22">
        <f t="shared" si="31"/>
      </c>
      <c r="AN22">
        <f t="shared" si="31"/>
      </c>
      <c r="AO22">
        <f t="shared" si="31"/>
        <v>-2</v>
      </c>
      <c r="AP22">
        <f t="shared" si="31"/>
      </c>
      <c r="AQ22">
        <f t="shared" si="26"/>
        <v>2</v>
      </c>
      <c r="AR22">
        <f t="shared" si="27"/>
      </c>
      <c r="AS22">
        <f t="shared" si="2"/>
      </c>
      <c r="AT22" t="str">
        <f t="shared" si="3"/>
        <v> - 7ab</v>
      </c>
      <c r="AU22">
        <f t="shared" si="4"/>
      </c>
      <c r="AV22">
        <f t="shared" si="5"/>
      </c>
      <c r="AW22">
        <f t="shared" si="6"/>
      </c>
      <c r="AX22" t="str">
        <f t="shared" si="7"/>
        <v> - 2ab²</v>
      </c>
      <c r="AY22">
        <f t="shared" si="7"/>
      </c>
      <c r="AZ22" t="str">
        <f t="shared" si="28"/>
        <v> - 7ab - 2ab²</v>
      </c>
      <c r="BA22" t="str">
        <f t="shared" si="29"/>
        <v> - 7ab - 2ab²</v>
      </c>
    </row>
    <row r="23" spans="1:53" ht="12.75">
      <c r="A23">
        <f t="shared" si="8"/>
        <v>20</v>
      </c>
      <c r="B23">
        <f ca="1">RAND()</f>
        <v>0.37271651278936213</v>
      </c>
      <c r="C23">
        <f ca="1" t="shared" si="9"/>
        <v>8</v>
      </c>
      <c r="D23">
        <f ca="1" t="shared" si="9"/>
        <v>6</v>
      </c>
      <c r="E23">
        <f ca="1" t="shared" si="9"/>
        <v>2</v>
      </c>
      <c r="F23">
        <f ca="1" t="shared" si="9"/>
        <v>7</v>
      </c>
      <c r="G23">
        <f ca="1" t="shared" si="9"/>
        <v>4</v>
      </c>
      <c r="H23">
        <f ca="1" t="shared" si="10"/>
        <v>4</v>
      </c>
      <c r="I23">
        <f ca="1" t="shared" si="10"/>
        <v>8</v>
      </c>
      <c r="J23">
        <f ca="1" t="shared" si="10"/>
        <v>5</v>
      </c>
      <c r="K23">
        <f ca="1" t="shared" si="10"/>
        <v>7</v>
      </c>
      <c r="L23">
        <f ca="1" t="shared" si="10"/>
        <v>5</v>
      </c>
      <c r="M23">
        <f ca="1" t="shared" si="11"/>
        <v>-1</v>
      </c>
      <c r="N23">
        <f ca="1" t="shared" si="12"/>
        <v>1</v>
      </c>
      <c r="O23">
        <f ca="1" t="shared" si="12"/>
        <v>-1</v>
      </c>
      <c r="P23">
        <f ca="1" t="shared" si="12"/>
        <v>-1</v>
      </c>
      <c r="Q23">
        <f ca="1" t="shared" si="12"/>
        <v>-1</v>
      </c>
      <c r="R23" t="str">
        <f t="shared" si="13"/>
        <v>-</v>
      </c>
      <c r="S23" t="str">
        <f t="shared" si="14"/>
        <v>+</v>
      </c>
      <c r="T23" t="str">
        <f t="shared" si="15"/>
        <v>-</v>
      </c>
      <c r="U23" t="str">
        <f t="shared" si="16"/>
        <v>-</v>
      </c>
      <c r="V23" t="str">
        <f t="shared" si="17"/>
        <v>-</v>
      </c>
      <c r="W23" t="str">
        <f t="shared" si="18"/>
        <v>b</v>
      </c>
      <c r="X23" t="str">
        <f t="shared" si="30"/>
        <v>a²b²</v>
      </c>
      <c r="Y23" t="str">
        <f>VLOOKUP(J23,$BB$3:$BD$12,2)</f>
        <v>b²</v>
      </c>
      <c r="Z23" t="str">
        <f>VLOOKUP(K23,$BB$3:$BD$12,2)</f>
        <v>ab²</v>
      </c>
      <c r="AA23" t="str">
        <f t="shared" si="19"/>
        <v>b²</v>
      </c>
      <c r="AB23" t="str">
        <f t="shared" si="20"/>
        <v>-8b + 6a²b² - 2b² - 7ab² - 4b² =</v>
      </c>
      <c r="AC23" t="str">
        <f>$C23*$D23&amp;$W23&amp;"² + "&amp;$C23*$E23&amp;W23&amp;Y23</f>
        <v>48b² + 16bb²</v>
      </c>
      <c r="AD23">
        <f t="shared" si="21"/>
        <v>-8</v>
      </c>
      <c r="AE23">
        <f t="shared" si="22"/>
        <v>6</v>
      </c>
      <c r="AF23">
        <f t="shared" si="23"/>
        <v>-2</v>
      </c>
      <c r="AG23">
        <f t="shared" si="24"/>
        <v>-7</v>
      </c>
      <c r="AH23">
        <f t="shared" si="25"/>
        <v>-4</v>
      </c>
      <c r="AI23">
        <f t="shared" si="31"/>
      </c>
      <c r="AJ23">
        <f t="shared" si="31"/>
      </c>
      <c r="AK23">
        <f t="shared" si="31"/>
      </c>
      <c r="AL23">
        <f t="shared" si="31"/>
        <v>-8</v>
      </c>
      <c r="AM23">
        <f t="shared" si="31"/>
        <v>-6</v>
      </c>
      <c r="AN23">
        <f t="shared" si="31"/>
      </c>
      <c r="AO23">
        <f t="shared" si="31"/>
        <v>-7</v>
      </c>
      <c r="AP23">
        <f t="shared" si="31"/>
        <v>6</v>
      </c>
      <c r="AQ23">
        <f t="shared" si="26"/>
        <v>4</v>
      </c>
      <c r="AR23">
        <f t="shared" si="27"/>
      </c>
      <c r="AS23">
        <f t="shared" si="2"/>
      </c>
      <c r="AT23">
        <f t="shared" si="3"/>
      </c>
      <c r="AU23" t="str">
        <f t="shared" si="4"/>
        <v> - 8b</v>
      </c>
      <c r="AV23" t="str">
        <f t="shared" si="5"/>
        <v> - 6b²</v>
      </c>
      <c r="AW23">
        <f t="shared" si="6"/>
      </c>
      <c r="AX23" t="str">
        <f t="shared" si="7"/>
        <v> - 7ab²</v>
      </c>
      <c r="AY23" t="str">
        <f t="shared" si="7"/>
        <v> + 6a²b²</v>
      </c>
      <c r="AZ23" t="str">
        <f t="shared" si="28"/>
        <v> - 8b - 6b² - 7ab² + 6a²b²</v>
      </c>
      <c r="BA23" t="str">
        <f t="shared" si="29"/>
        <v> - 8b - 6b² - 7ab² + 6a²b²</v>
      </c>
    </row>
    <row r="24" spans="1:53" ht="12.75">
      <c r="A24">
        <f t="shared" si="8"/>
        <v>3</v>
      </c>
      <c r="B24">
        <f ca="1">RAND()</f>
        <v>0.8511546692446378</v>
      </c>
      <c r="C24">
        <f ca="1" t="shared" si="9"/>
        <v>2</v>
      </c>
      <c r="D24">
        <f ca="1" t="shared" si="9"/>
        <v>8</v>
      </c>
      <c r="E24">
        <f ca="1" t="shared" si="9"/>
        <v>9</v>
      </c>
      <c r="F24">
        <f ca="1" t="shared" si="9"/>
        <v>8</v>
      </c>
      <c r="G24">
        <f ca="1" t="shared" si="9"/>
        <v>8</v>
      </c>
      <c r="H24">
        <f ca="1" t="shared" si="10"/>
        <v>7</v>
      </c>
      <c r="I24">
        <f ca="1" t="shared" si="10"/>
        <v>8</v>
      </c>
      <c r="J24">
        <f ca="1" t="shared" si="10"/>
        <v>4</v>
      </c>
      <c r="K24">
        <f ca="1" t="shared" si="10"/>
        <v>5</v>
      </c>
      <c r="L24">
        <f ca="1" t="shared" si="10"/>
        <v>8</v>
      </c>
      <c r="M24">
        <f ca="1" t="shared" si="11"/>
        <v>-1</v>
      </c>
      <c r="N24">
        <f ca="1" t="shared" si="12"/>
        <v>-1</v>
      </c>
      <c r="O24">
        <f ca="1" t="shared" si="12"/>
        <v>-1</v>
      </c>
      <c r="P24">
        <f ca="1" t="shared" si="12"/>
        <v>1</v>
      </c>
      <c r="Q24">
        <f ca="1" t="shared" si="12"/>
        <v>-1</v>
      </c>
      <c r="R24" t="str">
        <f t="shared" si="13"/>
        <v>-</v>
      </c>
      <c r="S24" t="str">
        <f t="shared" si="14"/>
        <v>-</v>
      </c>
      <c r="T24" t="str">
        <f t="shared" si="15"/>
        <v>-</v>
      </c>
      <c r="U24" t="str">
        <f t="shared" si="16"/>
        <v>+</v>
      </c>
      <c r="V24" t="str">
        <f t="shared" si="17"/>
        <v>-</v>
      </c>
      <c r="W24" t="str">
        <f t="shared" si="18"/>
        <v>ab²</v>
      </c>
      <c r="X24" t="str">
        <f t="shared" si="30"/>
        <v>a²b²</v>
      </c>
      <c r="Y24" t="str">
        <f>VLOOKUP(J24,$BB$3:$BD$12,2)</f>
        <v>b</v>
      </c>
      <c r="Z24" t="str">
        <f>VLOOKUP(K24,$BB$3:$BD$12,2)</f>
        <v>b²</v>
      </c>
      <c r="AA24" t="str">
        <f t="shared" si="19"/>
        <v>a²b²</v>
      </c>
      <c r="AB24" t="str">
        <f t="shared" si="20"/>
        <v>-2ab² - 8a²b² - 9b + 8b² - 8a²b² =</v>
      </c>
      <c r="AC24" t="str">
        <f>$C24*$D24&amp;$W24&amp;"² - "&amp;$C24*$E24&amp;W24&amp;Y24</f>
        <v>16ab²² - 18ab²b</v>
      </c>
      <c r="AD24">
        <f t="shared" si="21"/>
        <v>-2</v>
      </c>
      <c r="AE24">
        <f t="shared" si="22"/>
        <v>-8</v>
      </c>
      <c r="AF24">
        <f t="shared" si="23"/>
        <v>-9</v>
      </c>
      <c r="AG24">
        <f t="shared" si="24"/>
        <v>8</v>
      </c>
      <c r="AH24">
        <f t="shared" si="25"/>
        <v>-8</v>
      </c>
      <c r="AI24">
        <f t="shared" si="31"/>
      </c>
      <c r="AJ24">
        <f t="shared" si="31"/>
      </c>
      <c r="AK24">
        <f t="shared" si="31"/>
      </c>
      <c r="AL24">
        <f t="shared" si="31"/>
        <v>-9</v>
      </c>
      <c r="AM24">
        <f t="shared" si="31"/>
        <v>8</v>
      </c>
      <c r="AN24">
        <f t="shared" si="31"/>
      </c>
      <c r="AO24">
        <f t="shared" si="31"/>
        <v>-2</v>
      </c>
      <c r="AP24">
        <f t="shared" si="31"/>
        <v>-16</v>
      </c>
      <c r="AQ24">
        <f t="shared" si="26"/>
        <v>4</v>
      </c>
      <c r="AR24">
        <f t="shared" si="27"/>
      </c>
      <c r="AS24">
        <f t="shared" si="2"/>
      </c>
      <c r="AT24">
        <f t="shared" si="3"/>
      </c>
      <c r="AU24" t="str">
        <f t="shared" si="4"/>
        <v> - 9b</v>
      </c>
      <c r="AV24" t="str">
        <f t="shared" si="5"/>
        <v> + 8b²</v>
      </c>
      <c r="AW24">
        <f t="shared" si="6"/>
      </c>
      <c r="AX24" t="str">
        <f t="shared" si="7"/>
        <v> - 2ab²</v>
      </c>
      <c r="AY24" t="str">
        <f t="shared" si="7"/>
        <v> - 16a²b²</v>
      </c>
      <c r="AZ24" t="str">
        <f t="shared" si="28"/>
        <v> - 9b + 8b² - 2ab² - 16a²b²</v>
      </c>
      <c r="BA24" t="str">
        <f t="shared" si="29"/>
        <v> - 9b + 8b² - 2ab² - 16a²b²</v>
      </c>
    </row>
    <row r="25" spans="1:53" ht="12.75">
      <c r="A25">
        <f t="shared" si="8"/>
        <v>14</v>
      </c>
      <c r="B25">
        <f ca="1">RAND()</f>
        <v>0.5949861040756653</v>
      </c>
      <c r="C25">
        <f ca="1" t="shared" si="9"/>
        <v>4</v>
      </c>
      <c r="D25">
        <f ca="1" t="shared" si="9"/>
        <v>5</v>
      </c>
      <c r="E25">
        <f ca="1" t="shared" si="9"/>
        <v>7</v>
      </c>
      <c r="F25">
        <f ca="1" t="shared" si="9"/>
        <v>8</v>
      </c>
      <c r="G25">
        <f ca="1" t="shared" si="9"/>
        <v>8</v>
      </c>
      <c r="H25">
        <f ca="1" t="shared" si="10"/>
        <v>7</v>
      </c>
      <c r="I25">
        <f ca="1" t="shared" si="10"/>
        <v>8</v>
      </c>
      <c r="J25">
        <f ca="1" t="shared" si="10"/>
        <v>3</v>
      </c>
      <c r="K25">
        <f ca="1" t="shared" si="10"/>
        <v>7</v>
      </c>
      <c r="L25">
        <f ca="1" t="shared" si="10"/>
        <v>3</v>
      </c>
      <c r="M25">
        <f ca="1" t="shared" si="11"/>
        <v>-1</v>
      </c>
      <c r="N25">
        <f ca="1" t="shared" si="12"/>
        <v>1</v>
      </c>
      <c r="O25">
        <f ca="1" t="shared" si="12"/>
        <v>1</v>
      </c>
      <c r="P25">
        <f ca="1" t="shared" si="12"/>
        <v>1</v>
      </c>
      <c r="Q25">
        <f ca="1" t="shared" si="12"/>
        <v>-1</v>
      </c>
      <c r="R25" t="str">
        <f t="shared" si="13"/>
        <v>-</v>
      </c>
      <c r="S25" t="str">
        <f t="shared" si="14"/>
        <v>+</v>
      </c>
      <c r="T25" t="str">
        <f t="shared" si="15"/>
        <v>+</v>
      </c>
      <c r="U25" t="str">
        <f t="shared" si="16"/>
        <v>+</v>
      </c>
      <c r="V25" t="str">
        <f t="shared" si="17"/>
        <v>-</v>
      </c>
      <c r="W25" t="str">
        <f t="shared" si="18"/>
        <v>ab²</v>
      </c>
      <c r="X25" t="str">
        <f t="shared" si="30"/>
        <v>a²b²</v>
      </c>
      <c r="Y25" t="str">
        <f>VLOOKUP(J25,$BB$3:$BD$12,2)</f>
        <v>ab</v>
      </c>
      <c r="Z25" t="str">
        <f>VLOOKUP(K25,$BB$3:$BD$12,2)</f>
        <v>ab²</v>
      </c>
      <c r="AA25" t="str">
        <f t="shared" si="19"/>
        <v>ab</v>
      </c>
      <c r="AB25" t="str">
        <f t="shared" si="20"/>
        <v>-4ab² + 5a²b² + 7ab + 8ab² - 8ab =</v>
      </c>
      <c r="AC25" t="str">
        <f>$C25*$D25&amp;" + "&amp;$C25*$E25&amp;W25</f>
        <v>20 + 28ab²</v>
      </c>
      <c r="AD25">
        <f t="shared" si="21"/>
        <v>-4</v>
      </c>
      <c r="AE25">
        <f t="shared" si="22"/>
        <v>5</v>
      </c>
      <c r="AF25">
        <f t="shared" si="23"/>
        <v>7</v>
      </c>
      <c r="AG25">
        <f t="shared" si="24"/>
        <v>8</v>
      </c>
      <c r="AH25">
        <f t="shared" si="25"/>
        <v>-8</v>
      </c>
      <c r="AI25">
        <f t="shared" si="31"/>
      </c>
      <c r="AJ25">
        <f t="shared" si="31"/>
      </c>
      <c r="AK25">
        <f t="shared" si="31"/>
        <v>-1</v>
      </c>
      <c r="AL25">
        <f t="shared" si="31"/>
      </c>
      <c r="AM25">
        <f t="shared" si="31"/>
      </c>
      <c r="AN25">
        <f t="shared" si="31"/>
      </c>
      <c r="AO25">
        <f t="shared" si="31"/>
        <v>4</v>
      </c>
      <c r="AP25">
        <f t="shared" si="31"/>
        <v>5</v>
      </c>
      <c r="AQ25">
        <f t="shared" si="26"/>
        <v>3</v>
      </c>
      <c r="AR25">
        <f t="shared" si="27"/>
      </c>
      <c r="AS25">
        <f t="shared" si="2"/>
      </c>
      <c r="AT25" t="str">
        <f t="shared" si="3"/>
        <v> - 1ab</v>
      </c>
      <c r="AU25">
        <f t="shared" si="4"/>
      </c>
      <c r="AV25">
        <f t="shared" si="5"/>
      </c>
      <c r="AW25">
        <f t="shared" si="6"/>
      </c>
      <c r="AX25" t="str">
        <f t="shared" si="7"/>
        <v> + 4ab²</v>
      </c>
      <c r="AY25" t="str">
        <f t="shared" si="7"/>
        <v> + 5a²b²</v>
      </c>
      <c r="AZ25" t="str">
        <f t="shared" si="28"/>
        <v> - 1ab + 4ab² + 5a²b²</v>
      </c>
      <c r="BA25" t="str">
        <f t="shared" si="29"/>
        <v> - 1ab + 4ab² + 5a²b²</v>
      </c>
    </row>
    <row r="26" spans="1:53" ht="12.75">
      <c r="A26">
        <f t="shared" si="8"/>
        <v>5</v>
      </c>
      <c r="B26">
        <f ca="1">RAND()</f>
        <v>0.8374339979085013</v>
      </c>
      <c r="C26">
        <f ca="1" t="shared" si="9"/>
        <v>8</v>
      </c>
      <c r="D26">
        <f ca="1" t="shared" si="9"/>
        <v>7</v>
      </c>
      <c r="E26">
        <f ca="1" t="shared" si="9"/>
        <v>8</v>
      </c>
      <c r="F26">
        <f ca="1" t="shared" si="9"/>
        <v>8</v>
      </c>
      <c r="G26">
        <f ca="1" t="shared" si="9"/>
        <v>6</v>
      </c>
      <c r="H26">
        <f ca="1" t="shared" si="10"/>
        <v>5</v>
      </c>
      <c r="I26">
        <f ca="1" t="shared" si="10"/>
        <v>5</v>
      </c>
      <c r="J26">
        <f ca="1" t="shared" si="10"/>
        <v>8</v>
      </c>
      <c r="K26">
        <f ca="1" t="shared" si="10"/>
        <v>1</v>
      </c>
      <c r="L26">
        <f ca="1" t="shared" si="10"/>
        <v>4</v>
      </c>
      <c r="M26">
        <f ca="1" t="shared" si="11"/>
        <v>1</v>
      </c>
      <c r="N26">
        <f ca="1" t="shared" si="12"/>
        <v>-1</v>
      </c>
      <c r="O26">
        <f ca="1" t="shared" si="12"/>
        <v>1</v>
      </c>
      <c r="P26">
        <f ca="1" t="shared" si="12"/>
        <v>1</v>
      </c>
      <c r="Q26">
        <f ca="1" t="shared" si="12"/>
        <v>1</v>
      </c>
      <c r="R26">
        <f t="shared" si="13"/>
      </c>
      <c r="S26" t="str">
        <f t="shared" si="14"/>
        <v>-</v>
      </c>
      <c r="T26" t="str">
        <f t="shared" si="15"/>
        <v>+</v>
      </c>
      <c r="U26" t="str">
        <f t="shared" si="16"/>
        <v>+</v>
      </c>
      <c r="V26" t="str">
        <f t="shared" si="17"/>
        <v>+</v>
      </c>
      <c r="W26" t="str">
        <f t="shared" si="18"/>
        <v>b²</v>
      </c>
      <c r="X26" t="str">
        <f t="shared" si="30"/>
        <v>b²</v>
      </c>
      <c r="Y26" t="str">
        <f>VLOOKUP(J26,$BB$3:$BD$12,2)</f>
        <v>a²b²</v>
      </c>
      <c r="Z26" t="str">
        <f>VLOOKUP(K26,$BB$3:$BD$12,2)</f>
        <v>a</v>
      </c>
      <c r="AA26" t="str">
        <f t="shared" si="19"/>
        <v>b</v>
      </c>
      <c r="AB26" t="str">
        <f t="shared" si="20"/>
        <v>8b² - 7b² + 8a²b² + 8a + 6b =</v>
      </c>
      <c r="AC26" t="str">
        <f>$C26*$D26&amp;" - "&amp;$C26*$E26&amp;W26</f>
        <v>56 - 64b²</v>
      </c>
      <c r="AD26">
        <f t="shared" si="21"/>
        <v>8</v>
      </c>
      <c r="AE26">
        <f t="shared" si="22"/>
        <v>-7</v>
      </c>
      <c r="AF26">
        <f t="shared" si="23"/>
        <v>8</v>
      </c>
      <c r="AG26">
        <f t="shared" si="24"/>
        <v>8</v>
      </c>
      <c r="AH26">
        <f t="shared" si="25"/>
        <v>6</v>
      </c>
      <c r="AI26">
        <f t="shared" si="31"/>
        <v>8</v>
      </c>
      <c r="AJ26">
        <f t="shared" si="31"/>
      </c>
      <c r="AK26">
        <f t="shared" si="31"/>
      </c>
      <c r="AL26">
        <f t="shared" si="31"/>
        <v>6</v>
      </c>
      <c r="AM26">
        <f t="shared" si="31"/>
        <v>1</v>
      </c>
      <c r="AN26">
        <f t="shared" si="31"/>
      </c>
      <c r="AO26">
        <f t="shared" si="31"/>
      </c>
      <c r="AP26">
        <f t="shared" si="31"/>
        <v>8</v>
      </c>
      <c r="AQ26">
        <f t="shared" si="26"/>
        <v>4</v>
      </c>
      <c r="AR26" t="str">
        <f t="shared" si="27"/>
        <v> + 8a</v>
      </c>
      <c r="AS26">
        <f t="shared" si="2"/>
      </c>
      <c r="AT26">
        <f t="shared" si="3"/>
      </c>
      <c r="AU26" t="str">
        <f t="shared" si="4"/>
        <v> + 6b</v>
      </c>
      <c r="AV26" t="str">
        <f t="shared" si="5"/>
        <v> + 1b²</v>
      </c>
      <c r="AW26">
        <f t="shared" si="6"/>
      </c>
      <c r="AX26">
        <f t="shared" si="7"/>
      </c>
      <c r="AY26" t="str">
        <f t="shared" si="7"/>
        <v> + 8a²b²</v>
      </c>
      <c r="AZ26" t="str">
        <f t="shared" si="28"/>
        <v> + 8a + 6b + 1b² + 8a²b²</v>
      </c>
      <c r="BA26" t="str">
        <f t="shared" si="29"/>
        <v> + 8a + 6b + 1b² + 8a²b²</v>
      </c>
    </row>
    <row r="27" spans="1:53" ht="12.75">
      <c r="A27">
        <f t="shared" si="8"/>
        <v>15</v>
      </c>
      <c r="B27">
        <f ca="1">RAND()</f>
        <v>0.5946117211266625</v>
      </c>
      <c r="C27">
        <f ca="1" t="shared" si="9"/>
        <v>7</v>
      </c>
      <c r="D27">
        <f ca="1" t="shared" si="9"/>
        <v>5</v>
      </c>
      <c r="E27">
        <f ca="1" t="shared" si="9"/>
        <v>2</v>
      </c>
      <c r="F27">
        <f ca="1" t="shared" si="9"/>
        <v>3</v>
      </c>
      <c r="G27">
        <f ca="1" t="shared" si="9"/>
        <v>5</v>
      </c>
      <c r="H27">
        <f ca="1" t="shared" si="10"/>
        <v>3</v>
      </c>
      <c r="I27">
        <f ca="1" t="shared" si="10"/>
        <v>6</v>
      </c>
      <c r="J27">
        <f ca="1" t="shared" si="10"/>
        <v>6</v>
      </c>
      <c r="K27">
        <f ca="1" t="shared" si="10"/>
        <v>4</v>
      </c>
      <c r="L27">
        <f ca="1" t="shared" si="10"/>
        <v>8</v>
      </c>
      <c r="M27">
        <f ca="1" t="shared" si="11"/>
        <v>-1</v>
      </c>
      <c r="N27">
        <f ca="1" t="shared" si="12"/>
        <v>1</v>
      </c>
      <c r="O27">
        <f ca="1" t="shared" si="12"/>
        <v>1</v>
      </c>
      <c r="P27">
        <f ca="1" t="shared" si="12"/>
        <v>-1</v>
      </c>
      <c r="Q27">
        <f ca="1" t="shared" si="12"/>
        <v>1</v>
      </c>
      <c r="R27" t="str">
        <f t="shared" si="13"/>
        <v>-</v>
      </c>
      <c r="S27" t="str">
        <f t="shared" si="14"/>
        <v>+</v>
      </c>
      <c r="T27" t="str">
        <f t="shared" si="15"/>
        <v>+</v>
      </c>
      <c r="U27" t="str">
        <f t="shared" si="16"/>
        <v>-</v>
      </c>
      <c r="V27" t="str">
        <f t="shared" si="17"/>
        <v>+</v>
      </c>
      <c r="W27" t="str">
        <f t="shared" si="18"/>
        <v>ab</v>
      </c>
      <c r="X27" t="str">
        <f t="shared" si="30"/>
        <v>a²b</v>
      </c>
      <c r="Y27" t="str">
        <f>VLOOKUP(J27,$BB$3:$BD$12,2)</f>
        <v>a²b</v>
      </c>
      <c r="Z27" t="str">
        <f>VLOOKUP(K27,$BB$3:$BD$12,2)</f>
        <v>b</v>
      </c>
      <c r="AA27" t="str">
        <f t="shared" si="19"/>
        <v>a²b²</v>
      </c>
      <c r="AB27" t="str">
        <f t="shared" si="20"/>
        <v>-7ab + 5a²b + 2a²b - 3b + 5a²b² =</v>
      </c>
      <c r="AC27" t="str">
        <f>$C27*$D27&amp;W27&amp;" + "&amp;$C27*$E27&amp;W27&amp;"²"</f>
        <v>35ab + 14ab²</v>
      </c>
      <c r="AD27">
        <f t="shared" si="21"/>
        <v>-7</v>
      </c>
      <c r="AE27">
        <f t="shared" si="22"/>
        <v>5</v>
      </c>
      <c r="AF27">
        <f t="shared" si="23"/>
        <v>2</v>
      </c>
      <c r="AG27">
        <f t="shared" si="24"/>
        <v>-3</v>
      </c>
      <c r="AH27">
        <f t="shared" si="25"/>
        <v>5</v>
      </c>
      <c r="AI27">
        <f t="shared" si="31"/>
      </c>
      <c r="AJ27">
        <f t="shared" si="31"/>
      </c>
      <c r="AK27">
        <f t="shared" si="31"/>
        <v>-7</v>
      </c>
      <c r="AL27">
        <f t="shared" si="31"/>
        <v>-3</v>
      </c>
      <c r="AM27">
        <f t="shared" si="31"/>
      </c>
      <c r="AN27">
        <f t="shared" si="31"/>
        <v>7</v>
      </c>
      <c r="AO27">
        <f t="shared" si="31"/>
      </c>
      <c r="AP27">
        <f t="shared" si="31"/>
        <v>5</v>
      </c>
      <c r="AQ27">
        <f t="shared" si="26"/>
        <v>4</v>
      </c>
      <c r="AR27">
        <f t="shared" si="27"/>
      </c>
      <c r="AS27">
        <f t="shared" si="2"/>
      </c>
      <c r="AT27" t="str">
        <f t="shared" si="3"/>
        <v> - 7ab</v>
      </c>
      <c r="AU27" t="str">
        <f t="shared" si="4"/>
        <v> - 3b</v>
      </c>
      <c r="AV27">
        <f t="shared" si="5"/>
      </c>
      <c r="AW27" t="str">
        <f t="shared" si="6"/>
        <v> + 7a²b</v>
      </c>
      <c r="AX27">
        <f t="shared" si="7"/>
      </c>
      <c r="AY27" t="str">
        <f t="shared" si="7"/>
        <v> + 5a²b²</v>
      </c>
      <c r="AZ27" t="str">
        <f t="shared" si="28"/>
        <v> - 7ab - 3b + 7a²b + 5a²b²</v>
      </c>
      <c r="BA27" t="str">
        <f t="shared" si="29"/>
        <v> - 7ab - 3b + 7a²b + 5a²b²</v>
      </c>
    </row>
    <row r="28" spans="1:53" ht="12.75">
      <c r="A28">
        <f t="shared" si="8"/>
        <v>1</v>
      </c>
      <c r="B28">
        <f ca="1">RAND()</f>
        <v>0.9163081514243759</v>
      </c>
      <c r="C28">
        <f ca="1" t="shared" si="9"/>
        <v>2</v>
      </c>
      <c r="D28">
        <f ca="1" t="shared" si="9"/>
        <v>5</v>
      </c>
      <c r="E28">
        <f ca="1" t="shared" si="9"/>
        <v>6</v>
      </c>
      <c r="F28">
        <f ca="1" t="shared" si="9"/>
        <v>8</v>
      </c>
      <c r="G28">
        <f ca="1" t="shared" si="9"/>
        <v>7</v>
      </c>
      <c r="H28">
        <f ca="1" t="shared" si="10"/>
        <v>5</v>
      </c>
      <c r="I28">
        <f ca="1" t="shared" si="10"/>
        <v>4</v>
      </c>
      <c r="J28">
        <f ca="1" t="shared" si="10"/>
        <v>4</v>
      </c>
      <c r="K28">
        <f ca="1" t="shared" si="10"/>
        <v>4</v>
      </c>
      <c r="L28">
        <f ca="1" t="shared" si="10"/>
        <v>3</v>
      </c>
      <c r="M28">
        <f ca="1" t="shared" si="11"/>
        <v>1</v>
      </c>
      <c r="N28">
        <f ca="1" t="shared" si="12"/>
        <v>1</v>
      </c>
      <c r="O28">
        <f ca="1" t="shared" si="12"/>
        <v>-1</v>
      </c>
      <c r="P28">
        <f ca="1" t="shared" si="12"/>
        <v>1</v>
      </c>
      <c r="Q28">
        <f ca="1" t="shared" si="12"/>
        <v>-1</v>
      </c>
      <c r="R28">
        <f t="shared" si="13"/>
      </c>
      <c r="S28" t="str">
        <f t="shared" si="14"/>
        <v>+</v>
      </c>
      <c r="T28" t="str">
        <f t="shared" si="15"/>
        <v>-</v>
      </c>
      <c r="U28" t="str">
        <f t="shared" si="16"/>
        <v>+</v>
      </c>
      <c r="V28" t="str">
        <f t="shared" si="17"/>
        <v>-</v>
      </c>
      <c r="W28" t="str">
        <f t="shared" si="18"/>
        <v>b²</v>
      </c>
      <c r="X28" t="str">
        <f t="shared" si="30"/>
        <v>b</v>
      </c>
      <c r="Y28" t="str">
        <f>VLOOKUP(J28,$BB$3:$BD$12,2)</f>
        <v>b</v>
      </c>
      <c r="Z28" t="str">
        <f>VLOOKUP(K28,$BB$3:$BD$12,2)</f>
        <v>b</v>
      </c>
      <c r="AA28" t="str">
        <f t="shared" si="19"/>
        <v>ab</v>
      </c>
      <c r="AB28" t="str">
        <f t="shared" si="20"/>
        <v>2b² + 5b - 6b + 8b - 7ab =</v>
      </c>
      <c r="AC28" t="str">
        <f>$C28*$D28&amp;W28&amp;" - "&amp;$C28*$E28&amp;W28&amp;"²"</f>
        <v>10b² - 12b²²</v>
      </c>
      <c r="AD28">
        <f t="shared" si="21"/>
        <v>2</v>
      </c>
      <c r="AE28">
        <f t="shared" si="22"/>
        <v>5</v>
      </c>
      <c r="AF28">
        <f t="shared" si="23"/>
        <v>-6</v>
      </c>
      <c r="AG28">
        <f t="shared" si="24"/>
        <v>8</v>
      </c>
      <c r="AH28">
        <f t="shared" si="25"/>
        <v>-7</v>
      </c>
      <c r="AI28">
        <f t="shared" si="31"/>
      </c>
      <c r="AJ28">
        <f t="shared" si="31"/>
      </c>
      <c r="AK28">
        <f t="shared" si="31"/>
        <v>-7</v>
      </c>
      <c r="AL28">
        <f t="shared" si="31"/>
        <v>7</v>
      </c>
      <c r="AM28">
        <f t="shared" si="31"/>
        <v>2</v>
      </c>
      <c r="AN28">
        <f t="shared" si="31"/>
      </c>
      <c r="AO28">
        <f t="shared" si="31"/>
      </c>
      <c r="AP28">
        <f t="shared" si="31"/>
      </c>
      <c r="AQ28">
        <f t="shared" si="26"/>
        <v>3</v>
      </c>
      <c r="AR28">
        <f t="shared" si="27"/>
      </c>
      <c r="AS28">
        <f t="shared" si="2"/>
      </c>
      <c r="AT28" t="str">
        <f t="shared" si="3"/>
        <v> - 7ab</v>
      </c>
      <c r="AU28" t="str">
        <f t="shared" si="4"/>
        <v> + 7b</v>
      </c>
      <c r="AV28" t="str">
        <f t="shared" si="5"/>
        <v> + 2b²</v>
      </c>
      <c r="AW28">
        <f t="shared" si="6"/>
      </c>
      <c r="AX28">
        <f t="shared" si="7"/>
      </c>
      <c r="AY28">
        <f t="shared" si="7"/>
      </c>
      <c r="AZ28" t="str">
        <f t="shared" si="28"/>
        <v> - 7ab + 7b + 2b²</v>
      </c>
      <c r="BA28" t="str">
        <f t="shared" si="29"/>
        <v> - 7ab + 7b + 2b²</v>
      </c>
    </row>
    <row r="29" spans="1:53" ht="12.75">
      <c r="A29">
        <f t="shared" si="8"/>
        <v>11</v>
      </c>
      <c r="B29">
        <f ca="1">RAND()</f>
        <v>0.6901016862822</v>
      </c>
      <c r="C29">
        <f ca="1" t="shared" si="9"/>
        <v>8</v>
      </c>
      <c r="D29">
        <f ca="1" t="shared" si="9"/>
        <v>3</v>
      </c>
      <c r="E29">
        <f ca="1" t="shared" si="9"/>
        <v>7</v>
      </c>
      <c r="F29">
        <f ca="1" t="shared" si="9"/>
        <v>9</v>
      </c>
      <c r="G29">
        <f ca="1" t="shared" si="9"/>
        <v>3</v>
      </c>
      <c r="H29">
        <f ca="1" t="shared" si="10"/>
        <v>4</v>
      </c>
      <c r="I29">
        <f ca="1" t="shared" si="10"/>
        <v>4</v>
      </c>
      <c r="J29">
        <f ca="1" t="shared" si="10"/>
        <v>3</v>
      </c>
      <c r="K29">
        <f ca="1" t="shared" si="10"/>
        <v>2</v>
      </c>
      <c r="L29">
        <f ca="1" t="shared" si="10"/>
        <v>2</v>
      </c>
      <c r="M29">
        <f ca="1" t="shared" si="11"/>
        <v>1</v>
      </c>
      <c r="N29">
        <f ca="1" t="shared" si="12"/>
        <v>-1</v>
      </c>
      <c r="O29">
        <f ca="1" t="shared" si="12"/>
        <v>1</v>
      </c>
      <c r="P29">
        <f ca="1" t="shared" si="12"/>
        <v>1</v>
      </c>
      <c r="Q29">
        <f ca="1" t="shared" si="12"/>
        <v>-1</v>
      </c>
      <c r="R29">
        <f t="shared" si="13"/>
      </c>
      <c r="S29" t="str">
        <f t="shared" si="14"/>
        <v>-</v>
      </c>
      <c r="T29" t="str">
        <f t="shared" si="15"/>
        <v>+</v>
      </c>
      <c r="U29" t="str">
        <f t="shared" si="16"/>
        <v>+</v>
      </c>
      <c r="V29" t="str">
        <f t="shared" si="17"/>
        <v>-</v>
      </c>
      <c r="W29" t="str">
        <f t="shared" si="18"/>
        <v>b</v>
      </c>
      <c r="X29" t="str">
        <f t="shared" si="30"/>
        <v>b</v>
      </c>
      <c r="Y29" t="str">
        <f>VLOOKUP(J29,$BB$3:$BD$12,2)</f>
        <v>ab</v>
      </c>
      <c r="Z29" t="str">
        <f>VLOOKUP(K29,$BB$3:$BD$12,2)</f>
        <v>a²</v>
      </c>
      <c r="AA29" t="str">
        <f t="shared" si="19"/>
        <v>a²</v>
      </c>
      <c r="AB29" t="str">
        <f t="shared" si="20"/>
        <v>8b - 3b + 7ab + 9a² - 3a² =</v>
      </c>
      <c r="AC29" t="str">
        <f>$C29*$D29&amp;W29&amp;Y29&amp;" + "&amp;$C29*$E29&amp;W29&amp;"²"</f>
        <v>24bab + 56b²</v>
      </c>
      <c r="AD29">
        <f t="shared" si="21"/>
        <v>8</v>
      </c>
      <c r="AE29">
        <f t="shared" si="22"/>
        <v>-3</v>
      </c>
      <c r="AF29">
        <f t="shared" si="23"/>
        <v>7</v>
      </c>
      <c r="AG29">
        <f t="shared" si="24"/>
        <v>9</v>
      </c>
      <c r="AH29">
        <f t="shared" si="25"/>
        <v>-3</v>
      </c>
      <c r="AI29">
        <f t="shared" si="31"/>
      </c>
      <c r="AJ29">
        <f t="shared" si="31"/>
        <v>6</v>
      </c>
      <c r="AK29">
        <f t="shared" si="31"/>
        <v>7</v>
      </c>
      <c r="AL29">
        <f t="shared" si="31"/>
        <v>5</v>
      </c>
      <c r="AM29">
        <f t="shared" si="31"/>
      </c>
      <c r="AN29">
        <f t="shared" si="31"/>
      </c>
      <c r="AO29">
        <f t="shared" si="31"/>
      </c>
      <c r="AP29">
        <f t="shared" si="31"/>
      </c>
      <c r="AQ29">
        <f t="shared" si="26"/>
        <v>3</v>
      </c>
      <c r="AR29">
        <f t="shared" si="27"/>
      </c>
      <c r="AS29" t="str">
        <f t="shared" si="2"/>
        <v> + 6a²</v>
      </c>
      <c r="AT29" t="str">
        <f t="shared" si="3"/>
        <v> + 7ab</v>
      </c>
      <c r="AU29" t="str">
        <f t="shared" si="4"/>
        <v> + 5b</v>
      </c>
      <c r="AV29">
        <f t="shared" si="5"/>
      </c>
      <c r="AW29">
        <f t="shared" si="6"/>
      </c>
      <c r="AX29">
        <f t="shared" si="7"/>
      </c>
      <c r="AY29">
        <f t="shared" si="7"/>
      </c>
      <c r="AZ29" t="str">
        <f t="shared" si="28"/>
        <v> + 6a² + 7ab + 5b</v>
      </c>
      <c r="BA29" t="str">
        <f t="shared" si="29"/>
        <v> + 6a² + 7ab + 5b</v>
      </c>
    </row>
    <row r="30" spans="1:53" ht="12.75">
      <c r="A30">
        <f>RANK(B30,$B$3:$B$30)</f>
        <v>2</v>
      </c>
      <c r="B30">
        <f ca="1">RAND()</f>
        <v>0.8587905245689078</v>
      </c>
      <c r="C30">
        <f ca="1" t="shared" si="9"/>
        <v>3</v>
      </c>
      <c r="D30">
        <f ca="1" t="shared" si="9"/>
        <v>9</v>
      </c>
      <c r="E30">
        <f ca="1" t="shared" si="9"/>
        <v>4</v>
      </c>
      <c r="F30">
        <f ca="1" t="shared" si="9"/>
        <v>4</v>
      </c>
      <c r="G30">
        <f ca="1" t="shared" si="9"/>
        <v>8</v>
      </c>
      <c r="H30">
        <f ca="1" t="shared" si="10"/>
        <v>6</v>
      </c>
      <c r="I30">
        <f ca="1" t="shared" si="10"/>
        <v>1</v>
      </c>
      <c r="J30">
        <f ca="1" t="shared" si="10"/>
        <v>2</v>
      </c>
      <c r="K30">
        <f ca="1" t="shared" si="10"/>
        <v>2</v>
      </c>
      <c r="L30">
        <f ca="1" t="shared" si="10"/>
        <v>6</v>
      </c>
      <c r="M30">
        <f ca="1" t="shared" si="11"/>
        <v>1</v>
      </c>
      <c r="N30">
        <f ca="1" t="shared" si="12"/>
        <v>-1</v>
      </c>
      <c r="O30">
        <f ca="1" t="shared" si="12"/>
        <v>1</v>
      </c>
      <c r="P30">
        <f ca="1" t="shared" si="12"/>
        <v>-1</v>
      </c>
      <c r="Q30">
        <f ca="1" t="shared" si="12"/>
        <v>-1</v>
      </c>
      <c r="R30">
        <f t="shared" si="13"/>
      </c>
      <c r="S30" t="str">
        <f t="shared" si="14"/>
        <v>-</v>
      </c>
      <c r="T30" t="str">
        <f t="shared" si="15"/>
        <v>+</v>
      </c>
      <c r="U30" t="str">
        <f t="shared" si="16"/>
        <v>-</v>
      </c>
      <c r="V30" t="str">
        <f t="shared" si="17"/>
        <v>-</v>
      </c>
      <c r="W30" t="str">
        <f t="shared" si="18"/>
        <v>a²b</v>
      </c>
      <c r="X30" t="str">
        <f t="shared" si="30"/>
        <v>a</v>
      </c>
      <c r="Y30" t="str">
        <f>VLOOKUP(J30,$BB$3:$BD$12,2)</f>
        <v>a²</v>
      </c>
      <c r="Z30" t="str">
        <f>VLOOKUP(K30,$BB$3:$BD$12,2)</f>
        <v>a²</v>
      </c>
      <c r="AA30" t="str">
        <f t="shared" si="19"/>
        <v>a²b</v>
      </c>
      <c r="AB30" t="str">
        <f t="shared" si="20"/>
        <v>3a²b - 9a + 4a² - 4a² - 8a²b =</v>
      </c>
      <c r="AC30" t="str">
        <f>$C30*$D30&amp;W30&amp;Y30&amp;" - "&amp;$C30*$E30&amp;W30&amp;"²"</f>
        <v>27a²ba² - 12a²b²</v>
      </c>
      <c r="AD30">
        <f t="shared" si="21"/>
        <v>3</v>
      </c>
      <c r="AE30">
        <f t="shared" si="22"/>
        <v>-9</v>
      </c>
      <c r="AF30">
        <f t="shared" si="23"/>
        <v>4</v>
      </c>
      <c r="AG30">
        <f t="shared" si="24"/>
        <v>-4</v>
      </c>
      <c r="AH30">
        <f t="shared" si="25"/>
        <v>-8</v>
      </c>
      <c r="AI30">
        <f t="shared" si="31"/>
        <v>-9</v>
      </c>
      <c r="AJ30">
        <f t="shared" si="31"/>
      </c>
      <c r="AK30">
        <f t="shared" si="31"/>
      </c>
      <c r="AL30">
        <f t="shared" si="31"/>
      </c>
      <c r="AM30">
        <f t="shared" si="31"/>
      </c>
      <c r="AN30">
        <f t="shared" si="31"/>
        <v>-5</v>
      </c>
      <c r="AO30">
        <f t="shared" si="31"/>
      </c>
      <c r="AP30">
        <f t="shared" si="31"/>
      </c>
      <c r="AQ30">
        <f t="shared" si="26"/>
        <v>2</v>
      </c>
      <c r="AR30" t="str">
        <f t="shared" si="27"/>
        <v> - 9a</v>
      </c>
      <c r="AS30">
        <f t="shared" si="2"/>
      </c>
      <c r="AT30">
        <f t="shared" si="3"/>
      </c>
      <c r="AU30">
        <f t="shared" si="4"/>
      </c>
      <c r="AV30">
        <f t="shared" si="5"/>
      </c>
      <c r="AW30" t="str">
        <f t="shared" si="6"/>
        <v> - 5a²b</v>
      </c>
      <c r="AX30">
        <f t="shared" si="7"/>
      </c>
      <c r="AY30">
        <f t="shared" si="7"/>
      </c>
      <c r="AZ30" t="str">
        <f t="shared" si="28"/>
        <v> - 9a - 5a²b</v>
      </c>
      <c r="BA30" t="str">
        <f t="shared" si="29"/>
        <v> - 9a - 5a²b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D30"/>
  <sheetViews>
    <sheetView zoomScalePageLayoutView="0" workbookViewId="0" topLeftCell="A1">
      <selection activeCell="A15" sqref="A15"/>
    </sheetView>
  </sheetViews>
  <sheetFormatPr defaultColWidth="11.421875" defaultRowHeight="12.75"/>
  <cols>
    <col min="7" max="7" width="3.00390625" style="0" bestFit="1" customWidth="1"/>
    <col min="8" max="11" width="3.00390625" style="0" customWidth="1"/>
    <col min="12" max="14" width="2.57421875" style="0" bestFit="1" customWidth="1"/>
    <col min="15" max="15" width="2.57421875" style="0" customWidth="1"/>
    <col min="16" max="18" width="2.140625" style="0" bestFit="1" customWidth="1"/>
    <col min="23" max="23" width="26.421875" style="0" bestFit="1" customWidth="1"/>
    <col min="24" max="24" width="26.57421875" style="0" customWidth="1"/>
    <col min="25" max="28" width="3.57421875" style="0" bestFit="1" customWidth="1"/>
    <col min="29" max="29" width="6.28125" style="0" customWidth="1"/>
    <col min="30" max="31" width="5.140625" style="0" customWidth="1"/>
    <col min="32" max="32" width="5.7109375" style="0" customWidth="1"/>
    <col min="33" max="33" width="5.57421875" style="0" customWidth="1"/>
    <col min="34" max="34" width="6.421875" style="0" customWidth="1"/>
    <col min="35" max="36" width="5.57421875" style="0" customWidth="1"/>
    <col min="37" max="37" width="5.57421875" style="0" bestFit="1" customWidth="1"/>
    <col min="38" max="38" width="6.140625" style="0" bestFit="1" customWidth="1"/>
    <col min="39" max="39" width="7.28125" style="0" bestFit="1" customWidth="1"/>
    <col min="40" max="40" width="6.7109375" style="0" bestFit="1" customWidth="1"/>
    <col min="41" max="41" width="19.140625" style="0" bestFit="1" customWidth="1"/>
    <col min="43" max="44" width="5.00390625" style="0" customWidth="1"/>
    <col min="54" max="54" width="38.8515625" style="0" bestFit="1" customWidth="1"/>
    <col min="55" max="55" width="38.8515625" style="0" customWidth="1"/>
    <col min="57" max="57" width="4.7109375" style="0" bestFit="1" customWidth="1"/>
    <col min="58" max="58" width="5.7109375" style="0" bestFit="1" customWidth="1"/>
    <col min="59" max="59" width="6.140625" style="0" bestFit="1" customWidth="1"/>
    <col min="60" max="60" width="4.7109375" style="0" bestFit="1" customWidth="1"/>
    <col min="61" max="61" width="6.28125" style="0" bestFit="1" customWidth="1"/>
    <col min="62" max="62" width="7.28125" style="0" bestFit="1" customWidth="1"/>
    <col min="63" max="63" width="6.7109375" style="0" bestFit="1" customWidth="1"/>
    <col min="64" max="68" width="6.7109375" style="0" customWidth="1"/>
    <col min="69" max="69" width="21.8515625" style="0" bestFit="1" customWidth="1"/>
    <col min="70" max="70" width="20.7109375" style="0" bestFit="1" customWidth="1"/>
  </cols>
  <sheetData>
    <row r="1" ht="12.75">
      <c r="B1" s="6" t="s">
        <v>46</v>
      </c>
    </row>
    <row r="2" spans="3:70" ht="12.75">
      <c r="C2" t="s">
        <v>16</v>
      </c>
      <c r="D2" t="s">
        <v>17</v>
      </c>
      <c r="E2" t="s">
        <v>18</v>
      </c>
      <c r="F2" t="s">
        <v>19</v>
      </c>
      <c r="W2" t="s">
        <v>25</v>
      </c>
      <c r="X2" t="s">
        <v>6</v>
      </c>
      <c r="AP2" t="s">
        <v>20</v>
      </c>
      <c r="AQ2" s="6" t="s">
        <v>23</v>
      </c>
      <c r="AR2" s="6" t="s">
        <v>51</v>
      </c>
      <c r="AS2" s="6" t="s">
        <v>21</v>
      </c>
      <c r="AT2" s="6" t="s">
        <v>41</v>
      </c>
      <c r="AU2" s="6" t="s">
        <v>57</v>
      </c>
      <c r="AV2" s="6" t="s">
        <v>40</v>
      </c>
      <c r="AW2" s="6" t="s">
        <v>42</v>
      </c>
      <c r="AX2" s="6" t="s">
        <v>60</v>
      </c>
      <c r="AY2" s="6" t="s">
        <v>43</v>
      </c>
      <c r="AZ2" s="6" t="s">
        <v>44</v>
      </c>
      <c r="BA2" s="6" t="s">
        <v>72</v>
      </c>
      <c r="BB2" s="6"/>
      <c r="BC2" s="6"/>
      <c r="BD2" s="6"/>
      <c r="BE2" t="s">
        <v>20</v>
      </c>
      <c r="BF2" s="6" t="s">
        <v>23</v>
      </c>
      <c r="BG2" s="6" t="s">
        <v>51</v>
      </c>
      <c r="BH2" s="6" t="s">
        <v>21</v>
      </c>
      <c r="BI2" s="6" t="s">
        <v>41</v>
      </c>
      <c r="BJ2" s="6" t="s">
        <v>57</v>
      </c>
      <c r="BK2" s="6" t="s">
        <v>40</v>
      </c>
      <c r="BL2" s="6" t="s">
        <v>42</v>
      </c>
      <c r="BM2" s="6" t="s">
        <v>60</v>
      </c>
      <c r="BN2" s="6" t="s">
        <v>43</v>
      </c>
      <c r="BO2" s="6" t="s">
        <v>44</v>
      </c>
      <c r="BP2" s="6" t="s">
        <v>72</v>
      </c>
      <c r="BQ2" s="6"/>
      <c r="BR2" s="6"/>
    </row>
    <row r="3" spans="1:82" ht="12.75">
      <c r="A3">
        <f>RANK(B3,$B$3:$B$30)</f>
        <v>9</v>
      </c>
      <c r="B3">
        <f ca="1">RAND()</f>
        <v>0.7774565311514119</v>
      </c>
      <c r="C3">
        <f ca="1">ROUND(RAND()*7+2,0)</f>
        <v>2</v>
      </c>
      <c r="D3">
        <f ca="1">ROUND(RAND()*7+2,0)</f>
        <v>6</v>
      </c>
      <c r="E3">
        <f ca="1">ROUND(RAND()*7+2,0)</f>
        <v>4</v>
      </c>
      <c r="F3">
        <f ca="1">ROUND(RAND()*7+2,0)</f>
        <v>4</v>
      </c>
      <c r="G3">
        <f ca="1">ROUND(RAND()*3+1,0)</f>
        <v>4</v>
      </c>
      <c r="H3">
        <f>IF(CC3=G3,G3+1,CC3)</f>
        <v>3</v>
      </c>
      <c r="I3">
        <f ca="1">ROUND(RAND()*6+1,0)</f>
        <v>1</v>
      </c>
      <c r="J3">
        <f>IF(CD3=I3,I3+1,CD3)</f>
        <v>6</v>
      </c>
      <c r="K3">
        <f ca="1">-1^ROUND(RAND(),0)</f>
        <v>1</v>
      </c>
      <c r="L3">
        <f ca="1">-1^ROUND(RAND(),0)</f>
        <v>-1</v>
      </c>
      <c r="M3">
        <f ca="1">-1^ROUND(RAND(),0)</f>
        <v>1</v>
      </c>
      <c r="N3">
        <f ca="1">-1^ROUND(RAND(),0)</f>
        <v>-1</v>
      </c>
      <c r="O3">
        <f>IF(K3=1,"","-")</f>
      </c>
      <c r="P3" t="str">
        <f>IF(L3=1,"+","-")</f>
        <v>-</v>
      </c>
      <c r="Q3">
        <f>IF(M3=1,"","-")</f>
      </c>
      <c r="R3" t="str">
        <f>IF(N3=1,"+","-")</f>
        <v>-</v>
      </c>
      <c r="S3" t="str">
        <f>IF(VLOOKUP(G3,$BS$3:$BU$12,2)=0,"",VLOOKUP(G3,$BS$3:$BU$12,2))</f>
        <v>ba</v>
      </c>
      <c r="T3" t="str">
        <f>IF(VLOOKUP(H3,$BS$3:$BU$12,2)=0,"",VLOOKUP(H3,$BS$3:$BU$12,2))</f>
        <v>ab</v>
      </c>
      <c r="U3" t="str">
        <f>IF(VLOOKUP(I3,$BS$3:$BU$12,3)=0,"",VLOOKUP(I3,$BS$3:$BU$12,3))</f>
        <v>a</v>
      </c>
      <c r="V3" t="str">
        <f>IF(VLOOKUP(J3,$BS$3:$BU$12,3)=0,"",VLOOKUP(J3,$BS$3:$BU$12,3))</f>
        <v> </v>
      </c>
      <c r="W3" t="str">
        <f>"("&amp;O3&amp;C3&amp;S3&amp;" "&amp;P3&amp;" "&amp;D3&amp;T3&amp;") · ("&amp;Q3&amp;E3&amp;U3&amp;" "&amp;R3&amp;" "&amp;F3&amp;V3&amp;") ="</f>
        <v>(2ba - 6ab) · (4a - 4 ) =</v>
      </c>
      <c r="Y3">
        <f>C3*K3*E3*M3</f>
        <v>8</v>
      </c>
      <c r="Z3">
        <f>K3*C3*N3*F3</f>
        <v>-8</v>
      </c>
      <c r="AA3">
        <f>L3*D3*M3*E3</f>
        <v>-24</v>
      </c>
      <c r="AB3">
        <f>L3*D3*N3*F3</f>
        <v>24</v>
      </c>
      <c r="AC3" t="str">
        <f>TRIM(S3&amp;U3)</f>
        <v>baa</v>
      </c>
      <c r="AD3" t="str">
        <f>TRIM(S3&amp;V3)</f>
        <v>ba</v>
      </c>
      <c r="AE3" t="str">
        <f>TRIM(T3&amp;U3)</f>
        <v>aba</v>
      </c>
      <c r="AF3" t="str">
        <f>TRIM(T3&amp;V3)</f>
        <v>ab</v>
      </c>
      <c r="AG3" t="str">
        <f>IF(AC3="","",VLOOKUP(AC3,$BY$3:$BZ$27,2,FALSE))</f>
        <v>a²b</v>
      </c>
      <c r="AH3" t="str">
        <f>IF(AD3="","",VLOOKUP(AD3,$BY$3:$BZ$27,2,FALSE))</f>
        <v>ab</v>
      </c>
      <c r="AI3" t="str">
        <f>IF(AE3="","",VLOOKUP(AE3,$BY$3:$BZ$27,2,FALSE))</f>
        <v>a²b</v>
      </c>
      <c r="AJ3" t="str">
        <f>IF(AF3="","",VLOOKUP(AF3,$BY$3:$BZ$27,2,FALSE))</f>
        <v>ab</v>
      </c>
      <c r="AK3" t="str">
        <f>Y3&amp;AG3</f>
        <v>8a²b</v>
      </c>
      <c r="AL3" t="str">
        <f>IF(Z3&lt;0,"- "&amp;ABS(Z3)&amp;AH3,"+ "&amp;ABS(Z3)&amp;AH3)</f>
        <v>- 8ab</v>
      </c>
      <c r="AM3" t="str">
        <f>IF(AA3&lt;0,"- "&amp;ABS(AA3)&amp;AI3,"+ "&amp;ABS(AA3)&amp;AI3)</f>
        <v>- 24a²b</v>
      </c>
      <c r="AN3" t="str">
        <f>IF(AB3&lt;0,"- "&amp;ABS(AB3)&amp;AJ3,"+ "&amp;ABS(AB3)&amp;AJ3)</f>
        <v>+ 24ab</v>
      </c>
      <c r="AO3" t="str">
        <f>AK3&amp;" "&amp;AL3&amp;" "&amp;AM3&amp;" "&amp;AN3</f>
        <v>8a²b - 8ab - 24a²b + 24ab</v>
      </c>
      <c r="AP3">
        <f>IF(SUMIF($AG3:$AJ3,AP$2,$Y3:$AB3)&lt;&gt;0,SUMIF($AG3:$AJ3,AP$2,$Y3:$AB3),"")</f>
      </c>
      <c r="AQ3">
        <f aca="true" t="shared" si="0" ref="AQ3:BA18">IF(SUMIF($AG3:$AJ3,AQ$2,$Y3:$AB3)&lt;&gt;0,SUMIF($AG3:$AJ3,AQ$2,$Y3:$AB3),"")</f>
      </c>
      <c r="AR3">
        <f t="shared" si="0"/>
      </c>
      <c r="AS3">
        <f t="shared" si="0"/>
      </c>
      <c r="AT3">
        <f t="shared" si="0"/>
      </c>
      <c r="AU3">
        <f t="shared" si="0"/>
      </c>
      <c r="AV3">
        <f t="shared" si="0"/>
        <v>16</v>
      </c>
      <c r="AW3">
        <f t="shared" si="0"/>
        <v>-16</v>
      </c>
      <c r="AX3">
        <f t="shared" si="0"/>
      </c>
      <c r="AY3">
        <f t="shared" si="0"/>
      </c>
      <c r="AZ3">
        <f t="shared" si="0"/>
      </c>
      <c r="BA3">
        <f t="shared" si="0"/>
      </c>
      <c r="BB3" t="str">
        <f>AO3</f>
        <v>8a²b - 8ab - 24a²b + 24ab</v>
      </c>
      <c r="BC3" t="str">
        <f>IF(BD3&lt;4,"= "&amp;BQ3,"")</f>
        <v>=  + 16ab - 16a²b</v>
      </c>
      <c r="BD3">
        <f>COUNT(AP3:BA3)</f>
        <v>2</v>
      </c>
      <c r="BE3">
        <f>IF(AP3&lt;&gt;"",IF(AP3&lt;0," - "&amp;ABS(AP3)&amp;AP$2,IF(AP3&gt;0," + "&amp;ABS(AP3)&amp;AP$2,"")),"")</f>
      </c>
      <c r="BF3">
        <f>IF(AQ3&lt;&gt;"",IF(AQ3&lt;0," - "&amp;ABS(AQ3)&amp;AQ$2,IF(AQ3&gt;0," + "&amp;ABS(AQ3)&amp;AQ$2,"")),"")</f>
      </c>
      <c r="BG3">
        <f>IF(AR3&lt;&gt;"",IF(AR3&lt;0," - "&amp;ABS(AR3)&amp;AR$2,IF(AR3&gt;0," + "&amp;ABS(AR3)&amp;AR$2,"")),"")</f>
      </c>
      <c r="BH3">
        <f>IF(AS3&lt;&gt;"",IF(AS3&lt;0," - "&amp;ABS(AS3)&amp;AS$2,IF(AS3&gt;0," + "&amp;ABS(AS3)&amp;AS$2,"")),"")</f>
      </c>
      <c r="BI3">
        <f>IF(AT3&lt;&gt;"",IF(AT3&lt;0," - "&amp;ABS(AT3)&amp;AT$2,IF(AT3&gt;0," + "&amp;ABS(AT3)&amp;AT$2,"")),"")</f>
      </c>
      <c r="BJ3">
        <f>IF(AU3&lt;&gt;"",IF(AU3&lt;0," - "&amp;ABS(AU3)&amp;AU$2,IF(AU3&gt;0," + "&amp;ABS(AU3)&amp;AU$2,"")),"")</f>
      </c>
      <c r="BK3" t="str">
        <f>IF(AV3&lt;&gt;"",IF(AV3&lt;0," - "&amp;ABS(AV3)&amp;AV$2,IF(AV3&gt;0," + "&amp;ABS(AV3)&amp;AV$2,"")),"")</f>
        <v> + 16ab</v>
      </c>
      <c r="BL3" t="str">
        <f>IF(AW3&lt;&gt;"",IF(AW3&lt;0," - "&amp;ABS(AW3)&amp;AW$2,IF(AW3&gt;0," + "&amp;ABS(AW3)&amp;AW$2,"")),"")</f>
        <v> - 16a²b</v>
      </c>
      <c r="BM3">
        <f>IF(AX3&lt;&gt;"",IF(AX3&lt;0," - "&amp;ABS(AX3)&amp;AX$2,IF(AX3&gt;0," + "&amp;ABS(AX3)&amp;AX$2,"")),"")</f>
      </c>
      <c r="BN3">
        <f>IF(AY3&lt;&gt;"",IF(AY3&lt;0," - "&amp;ABS(AY3)&amp;AY$2,IF(AY3&gt;0," + "&amp;ABS(AY3)&amp;AY$2,"")),"")</f>
      </c>
      <c r="BO3">
        <f>IF(AZ3&lt;&gt;"",IF(AZ3&lt;0," - "&amp;ABS(AZ3)&amp;AZ$2,IF(AZ3&gt;0," + "&amp;ABS(AZ3)&amp;AZ$2,"")),"")</f>
      </c>
      <c r="BP3">
        <f>IF(BA3&lt;&gt;"",IF(BA3&lt;0," - "&amp;ABS(BA3)&amp;BA$2,IF(BA3&gt;0," + "&amp;ABS(BA3)&amp;BA$2,"")),"")</f>
      </c>
      <c r="BQ3" t="str">
        <f>BE3&amp;BF3&amp;BG3&amp;BH3&amp;BI3&amp;BJ3&amp;BK3&amp;BL3&amp;BM3&amp;BN3&amp;BO3&amp;BP3</f>
        <v> + 16ab - 16a²b</v>
      </c>
      <c r="BS3">
        <v>1</v>
      </c>
      <c r="BT3" t="s">
        <v>20</v>
      </c>
      <c r="BU3" t="s">
        <v>20</v>
      </c>
      <c r="BV3" s="6" t="s">
        <v>20</v>
      </c>
      <c r="BW3" s="6" t="s">
        <v>21</v>
      </c>
      <c r="BY3" s="6" t="s">
        <v>49</v>
      </c>
      <c r="BZ3" s="6" t="s">
        <v>23</v>
      </c>
      <c r="CC3">
        <f ca="1">ROUND(RAND()*3+1,0)</f>
        <v>3</v>
      </c>
      <c r="CD3">
        <f ca="1">ROUND(RAND()*6+1,0)</f>
        <v>6</v>
      </c>
    </row>
    <row r="4" spans="1:82" ht="12.75">
      <c r="A4">
        <f aca="true" t="shared" si="1" ref="A4:A29">RANK(B4,$B$3:$B$30)</f>
        <v>2</v>
      </c>
      <c r="B4">
        <f ca="1">RAND()</f>
        <v>0.9823737082128231</v>
      </c>
      <c r="C4">
        <f aca="true" ca="1" t="shared" si="2" ref="C4:F30">ROUND(RAND()*7+2,0)</f>
        <v>7</v>
      </c>
      <c r="D4">
        <f ca="1" t="shared" si="2"/>
        <v>4</v>
      </c>
      <c r="E4">
        <f ca="1" t="shared" si="2"/>
        <v>8</v>
      </c>
      <c r="F4">
        <f ca="1" t="shared" si="2"/>
        <v>2</v>
      </c>
      <c r="G4">
        <f aca="true" ca="1" t="shared" si="3" ref="G4:G30">ROUND(RAND()*3+1,0)</f>
        <v>3</v>
      </c>
      <c r="H4">
        <f aca="true" t="shared" si="4" ref="H4:H30">IF(CC4=G4,G4+1,CC4)</f>
        <v>1</v>
      </c>
      <c r="I4">
        <f aca="true" ca="1" t="shared" si="5" ref="I4:I30">ROUND(RAND()*6+1,0)</f>
        <v>6</v>
      </c>
      <c r="J4">
        <f aca="true" t="shared" si="6" ref="J4:J30">IF(CD4=I4,I4+1,CD4)</f>
        <v>7</v>
      </c>
      <c r="K4">
        <f aca="true" ca="1" t="shared" si="7" ref="K4:N30">-1^ROUND(RAND(),0)</f>
        <v>-1</v>
      </c>
      <c r="L4">
        <f ca="1" t="shared" si="7"/>
        <v>1</v>
      </c>
      <c r="M4">
        <f ca="1" t="shared" si="7"/>
        <v>-1</v>
      </c>
      <c r="N4">
        <f ca="1" t="shared" si="7"/>
        <v>-1</v>
      </c>
      <c r="O4" t="str">
        <f>IF(K4=1,"","-")</f>
        <v>-</v>
      </c>
      <c r="P4" t="str">
        <f>IF(L4=1,"+","-")</f>
        <v>+</v>
      </c>
      <c r="Q4" t="str">
        <f aca="true" t="shared" si="8" ref="Q4:Q30">IF(M4=1,"","-")</f>
        <v>-</v>
      </c>
      <c r="R4" t="str">
        <f>IF(N4=1,"+","-")</f>
        <v>-</v>
      </c>
      <c r="S4" t="str">
        <f aca="true" t="shared" si="9" ref="S4:S30">IF(VLOOKUP(G4,$BS$3:$BU$12,2)=0,"",VLOOKUP(G4,$BS$3:$BU$12,2))</f>
        <v>ab</v>
      </c>
      <c r="T4" t="str">
        <f aca="true" t="shared" si="10" ref="T4:T30">IF(VLOOKUP(H4,$BS$3:$BU$12,2)=0,"",VLOOKUP(H4,$BS$3:$BU$12,2))</f>
        <v>a</v>
      </c>
      <c r="U4" t="str">
        <f aca="true" t="shared" si="11" ref="U4:U30">IF(VLOOKUP(I4,$BS$3:$BU$12,3)=0,"",VLOOKUP(I4,$BS$3:$BU$12,3))</f>
        <v> </v>
      </c>
      <c r="V4" t="str">
        <f aca="true" t="shared" si="12" ref="V4:V30">IF(VLOOKUP(J4,$BS$3:$BU$12,3)=0,"",VLOOKUP(J4,$BS$3:$BU$12,3))</f>
        <v>ba</v>
      </c>
      <c r="W4" t="str">
        <f aca="true" t="shared" si="13" ref="W4:W30">"("&amp;O4&amp;C4&amp;S4&amp;" "&amp;P4&amp;" "&amp;D4&amp;T4&amp;") · ("&amp;Q4&amp;E4&amp;U4&amp;" "&amp;R4&amp;" "&amp;F4&amp;V4&amp;") ="</f>
        <v>(-7ab + 4a) · (-8  - 2ba) =</v>
      </c>
      <c r="X4" t="str">
        <f>$C4*$D4&amp;$S4&amp;" - "&amp;$C4*$E4</f>
        <v>28ab - 56</v>
      </c>
      <c r="Y4">
        <f aca="true" t="shared" si="14" ref="Y4:Y30">C4*K4*E4*M4</f>
        <v>56</v>
      </c>
      <c r="Z4">
        <f aca="true" t="shared" si="15" ref="Z4:Z30">K4*C4*N4*F4</f>
        <v>14</v>
      </c>
      <c r="AA4">
        <f aca="true" t="shared" si="16" ref="AA4:AA30">L4*D4*M4*E4</f>
        <v>-32</v>
      </c>
      <c r="AB4">
        <f aca="true" t="shared" si="17" ref="AB4:AB30">L4*D4*N4*F4</f>
        <v>-8</v>
      </c>
      <c r="AC4" t="str">
        <f aca="true" t="shared" si="18" ref="AC4:AC30">TRIM(S4&amp;U4)</f>
        <v>ab</v>
      </c>
      <c r="AD4" t="str">
        <f aca="true" t="shared" si="19" ref="AD4:AD30">TRIM(S4&amp;V4)</f>
        <v>abba</v>
      </c>
      <c r="AE4" t="str">
        <f aca="true" t="shared" si="20" ref="AE4:AE30">TRIM(T4&amp;U4)</f>
        <v>a</v>
      </c>
      <c r="AF4" t="str">
        <f aca="true" t="shared" si="21" ref="AF4:AF30">TRIM(T4&amp;V4)</f>
        <v>aba</v>
      </c>
      <c r="AG4" t="str">
        <f aca="true" t="shared" si="22" ref="AG4:AG30">IF(AC4="","",VLOOKUP(AC4,$BY$3:$BZ$27,2,FALSE))</f>
        <v>ab</v>
      </c>
      <c r="AH4" t="str">
        <f aca="true" t="shared" si="23" ref="AH4:AH30">IF(AD4="","",VLOOKUP(AD4,$BY$3:$BZ$27,2,FALSE))</f>
        <v>a²b²</v>
      </c>
      <c r="AI4" t="str">
        <f aca="true" t="shared" si="24" ref="AI4:AI30">IF(AE4="","",VLOOKUP(AE4,$BY$3:$BZ$27,2,FALSE))</f>
        <v>a</v>
      </c>
      <c r="AJ4" t="str">
        <f aca="true" t="shared" si="25" ref="AJ4:AJ30">IF(AF4="","",VLOOKUP(AF4,$BY$3:$BZ$27,2,FALSE))</f>
        <v>a²b</v>
      </c>
      <c r="AK4" t="str">
        <f aca="true" t="shared" si="26" ref="AK4:AK30">Y4&amp;AG4</f>
        <v>56ab</v>
      </c>
      <c r="AL4" t="str">
        <f aca="true" t="shared" si="27" ref="AL4:AL30">IF(Z4&lt;0,"- "&amp;ABS(Z4)&amp;AH4,"+ "&amp;ABS(Z4)&amp;AH4)</f>
        <v>+ 14a²b²</v>
      </c>
      <c r="AM4" t="str">
        <f aca="true" t="shared" si="28" ref="AM4:AM30">IF(AA4&lt;0,"- "&amp;ABS(AA4)&amp;AI4,"+ "&amp;ABS(AA4)&amp;AI4)</f>
        <v>- 32a</v>
      </c>
      <c r="AN4" t="str">
        <f aca="true" t="shared" si="29" ref="AN4:AN30">IF(AB4&lt;0,"- "&amp;ABS(AB4)&amp;AJ4,"+ "&amp;ABS(AB4)&amp;AJ4)</f>
        <v>- 8a²b</v>
      </c>
      <c r="AO4" t="str">
        <f aca="true" t="shared" si="30" ref="AO4:AO30">AK4&amp;" "&amp;AL4&amp;" "&amp;AM4&amp;" "&amp;AN4</f>
        <v>56ab + 14a²b² - 32a - 8a²b</v>
      </c>
      <c r="AP4">
        <f>IF(SUMIF($AG4:$AJ4,AP$2,$Y4:$AB4)&lt;&gt;0,SUMIF($AG4:$AJ4,AP$2,$Y4:$AB4),"")</f>
        <v>-32</v>
      </c>
      <c r="AQ4">
        <f t="shared" si="0"/>
      </c>
      <c r="AR4">
        <f t="shared" si="0"/>
      </c>
      <c r="AS4">
        <f t="shared" si="0"/>
      </c>
      <c r="AT4">
        <f t="shared" si="0"/>
      </c>
      <c r="AU4">
        <f t="shared" si="0"/>
      </c>
      <c r="AV4">
        <f t="shared" si="0"/>
        <v>56</v>
      </c>
      <c r="AW4">
        <f t="shared" si="0"/>
        <v>-8</v>
      </c>
      <c r="AX4">
        <f t="shared" si="0"/>
      </c>
      <c r="AY4">
        <f t="shared" si="0"/>
      </c>
      <c r="AZ4">
        <f t="shared" si="0"/>
        <v>14</v>
      </c>
      <c r="BA4">
        <f t="shared" si="0"/>
      </c>
      <c r="BB4" t="str">
        <f>AO4</f>
        <v>56ab + 14a²b² - 32a - 8a²b</v>
      </c>
      <c r="BC4">
        <f>IF(BD4&lt;4,"= "&amp;BQ4,"")</f>
      </c>
      <c r="BD4">
        <f aca="true" t="shared" si="31" ref="BD4:BD30">COUNT(AP4:BA4)</f>
        <v>4</v>
      </c>
      <c r="BE4" t="str">
        <f aca="true" t="shared" si="32" ref="BE4:BE30">IF(AP4&lt;&gt;"",IF(AP4&lt;0," - "&amp;ABS(AP4)&amp;AP$2,IF(AP4&gt;0," + "&amp;ABS(AP4)&amp;AP$2,"")),"")</f>
        <v> - 32a</v>
      </c>
      <c r="BF4">
        <f aca="true" t="shared" si="33" ref="BF4:BF30">IF(AQ4&lt;&gt;"",IF(AQ4&lt;0," - "&amp;ABS(AQ4)&amp;AQ$2,IF(AQ4&gt;0," + "&amp;ABS(AQ4)&amp;AQ$2,"")),"")</f>
      </c>
      <c r="BG4">
        <f aca="true" t="shared" si="34" ref="BG4:BG30">IF(AR4&lt;&gt;"",IF(AR4&lt;0," - "&amp;ABS(AR4)&amp;AR$2,IF(AR4&gt;0," + "&amp;ABS(AR4)&amp;AR$2,"")),"")</f>
      </c>
      <c r="BH4">
        <f aca="true" t="shared" si="35" ref="BH4:BH30">IF(AS4&lt;&gt;"",IF(AS4&lt;0," - "&amp;ABS(AS4)&amp;AS$2,IF(AS4&gt;0," + "&amp;ABS(AS4)&amp;AS$2,"")),"")</f>
      </c>
      <c r="BI4">
        <f aca="true" t="shared" si="36" ref="BI4:BI30">IF(AT4&lt;&gt;"",IF(AT4&lt;0," - "&amp;ABS(AT4)&amp;AT$2,IF(AT4&gt;0," + "&amp;ABS(AT4)&amp;AT$2,"")),"")</f>
      </c>
      <c r="BJ4">
        <f aca="true" t="shared" si="37" ref="BJ4:BJ30">IF(AU4&lt;&gt;"",IF(AU4&lt;0," - "&amp;ABS(AU4)&amp;AU$2,IF(AU4&gt;0," + "&amp;ABS(AU4)&amp;AU$2,"")),"")</f>
      </c>
      <c r="BK4" t="str">
        <f aca="true" t="shared" si="38" ref="BK4:BK30">IF(AV4&lt;&gt;"",IF(AV4&lt;0," - "&amp;ABS(AV4)&amp;AV$2,IF(AV4&gt;0," + "&amp;ABS(AV4)&amp;AV$2,"")),"")</f>
        <v> + 56ab</v>
      </c>
      <c r="BL4" t="str">
        <f aca="true" t="shared" si="39" ref="BL4:BL30">IF(AW4&lt;&gt;"",IF(AW4&lt;0," - "&amp;ABS(AW4)&amp;AW$2,IF(AW4&gt;0," + "&amp;ABS(AW4)&amp;AW$2,"")),"")</f>
        <v> - 8a²b</v>
      </c>
      <c r="BM4">
        <f aca="true" t="shared" si="40" ref="BM4:BM30">IF(AX4&lt;&gt;"",IF(AX4&lt;0," - "&amp;ABS(AX4)&amp;AX$2,IF(AX4&gt;0," + "&amp;ABS(AX4)&amp;AX$2,"")),"")</f>
      </c>
      <c r="BN4">
        <f aca="true" t="shared" si="41" ref="BN4:BN30">IF(AY4&lt;&gt;"",IF(AY4&lt;0," - "&amp;ABS(AY4)&amp;AY$2,IF(AY4&gt;0," + "&amp;ABS(AY4)&amp;AY$2,"")),"")</f>
      </c>
      <c r="BO4" t="str">
        <f aca="true" t="shared" si="42" ref="BO4:BO30">IF(AZ4&lt;&gt;"",IF(AZ4&lt;0," - "&amp;ABS(AZ4)&amp;AZ$2,IF(AZ4&gt;0," + "&amp;ABS(AZ4)&amp;AZ$2,"")),"")</f>
        <v> + 14a²b²</v>
      </c>
      <c r="BP4">
        <f aca="true" t="shared" si="43" ref="BP4:BP30">IF(BA4&lt;&gt;"",IF(BA4&lt;0," - "&amp;ABS(BA4)&amp;BA$2,IF(BA4&gt;0," + "&amp;ABS(BA4)&amp;BA$2,"")),"")</f>
      </c>
      <c r="BQ4" t="str">
        <f aca="true" t="shared" si="44" ref="BQ4:BQ30">BE4&amp;BF4&amp;BG4&amp;BH4&amp;BI4&amp;BJ4&amp;BK4&amp;BL4&amp;BM4&amp;BN4&amp;BO4&amp;BP4</f>
        <v> - 32a + 56ab - 8a²b + 14a²b²</v>
      </c>
      <c r="BS4">
        <v>2</v>
      </c>
      <c r="BT4" s="6" t="s">
        <v>21</v>
      </c>
      <c r="BU4" s="6" t="s">
        <v>23</v>
      </c>
      <c r="BY4" s="6" t="s">
        <v>50</v>
      </c>
      <c r="BZ4" s="6" t="s">
        <v>51</v>
      </c>
      <c r="CC4">
        <f aca="true" ca="1" t="shared" si="45" ref="CC4:CC30">ROUND(RAND()*3+1,0)</f>
        <v>1</v>
      </c>
      <c r="CD4">
        <f aca="true" ca="1" t="shared" si="46" ref="CD4:CD30">ROUND(RAND()*6+1,0)</f>
        <v>7</v>
      </c>
    </row>
    <row r="5" spans="1:82" ht="12.75">
      <c r="A5">
        <f t="shared" si="1"/>
        <v>10</v>
      </c>
      <c r="B5">
        <f ca="1">RAND()</f>
        <v>0.7564917384198876</v>
      </c>
      <c r="C5">
        <f ca="1" t="shared" si="2"/>
        <v>7</v>
      </c>
      <c r="D5">
        <f ca="1" t="shared" si="2"/>
        <v>8</v>
      </c>
      <c r="E5">
        <f ca="1" t="shared" si="2"/>
        <v>4</v>
      </c>
      <c r="F5">
        <f ca="1" t="shared" si="2"/>
        <v>3</v>
      </c>
      <c r="G5">
        <f ca="1" t="shared" si="3"/>
        <v>3</v>
      </c>
      <c r="H5">
        <f t="shared" si="4"/>
        <v>1</v>
      </c>
      <c r="I5">
        <f ca="1" t="shared" si="5"/>
        <v>3</v>
      </c>
      <c r="J5">
        <f t="shared" si="6"/>
        <v>2</v>
      </c>
      <c r="K5">
        <f ca="1" t="shared" si="7"/>
        <v>1</v>
      </c>
      <c r="L5">
        <f ca="1" t="shared" si="7"/>
        <v>1</v>
      </c>
      <c r="M5">
        <f ca="1" t="shared" si="7"/>
        <v>1</v>
      </c>
      <c r="N5">
        <f ca="1" t="shared" si="7"/>
        <v>1</v>
      </c>
      <c r="O5">
        <f>IF(K5=1,"","-")</f>
      </c>
      <c r="P5" t="str">
        <f>IF(L5=1,"+","-")</f>
        <v>+</v>
      </c>
      <c r="Q5">
        <f t="shared" si="8"/>
      </c>
      <c r="R5" t="str">
        <f>IF(N5=1,"+","-")</f>
        <v>+</v>
      </c>
      <c r="S5" t="str">
        <f t="shared" si="9"/>
        <v>ab</v>
      </c>
      <c r="T5" t="str">
        <f t="shared" si="10"/>
        <v>a</v>
      </c>
      <c r="U5" t="str">
        <f t="shared" si="11"/>
        <v>ab</v>
      </c>
      <c r="V5" t="str">
        <f t="shared" si="12"/>
        <v>a²</v>
      </c>
      <c r="W5" t="str">
        <f t="shared" si="13"/>
        <v>(7ab + 8a) · (4ab + 3a²) =</v>
      </c>
      <c r="X5" t="str">
        <f>$C5*$D5&amp;$S5&amp;" + "&amp;$C5*$E5&amp;U5</f>
        <v>56ab + 28ab</v>
      </c>
      <c r="Y5">
        <f t="shared" si="14"/>
        <v>28</v>
      </c>
      <c r="Z5">
        <f t="shared" si="15"/>
        <v>21</v>
      </c>
      <c r="AA5">
        <f t="shared" si="16"/>
        <v>32</v>
      </c>
      <c r="AB5">
        <f t="shared" si="17"/>
        <v>24</v>
      </c>
      <c r="AC5" t="str">
        <f t="shared" si="18"/>
        <v>abab</v>
      </c>
      <c r="AD5" t="str">
        <f t="shared" si="19"/>
        <v>aba²</v>
      </c>
      <c r="AE5" t="str">
        <f t="shared" si="20"/>
        <v>aab</v>
      </c>
      <c r="AF5" t="str">
        <f t="shared" si="21"/>
        <v>aa²</v>
      </c>
      <c r="AG5" t="str">
        <f t="shared" si="22"/>
        <v>a²b²</v>
      </c>
      <c r="AH5" t="str">
        <f t="shared" si="23"/>
        <v>a³b</v>
      </c>
      <c r="AI5" t="str">
        <f t="shared" si="24"/>
        <v>a²b</v>
      </c>
      <c r="AJ5" t="str">
        <f t="shared" si="25"/>
        <v>a³</v>
      </c>
      <c r="AK5" t="str">
        <f t="shared" si="26"/>
        <v>28a²b²</v>
      </c>
      <c r="AL5" t="str">
        <f t="shared" si="27"/>
        <v>+ 21a³b</v>
      </c>
      <c r="AM5" t="str">
        <f t="shared" si="28"/>
        <v>+ 32a²b</v>
      </c>
      <c r="AN5" t="str">
        <f t="shared" si="29"/>
        <v>+ 24a³</v>
      </c>
      <c r="AO5" t="str">
        <f t="shared" si="30"/>
        <v>28a²b² + 21a³b + 32a²b + 24a³</v>
      </c>
      <c r="AP5">
        <f>IF(SUMIF($AG5:$AJ5,AP$2,$Y5:$AB5)&lt;&gt;0,SUMIF($AG5:$AJ5,AP$2,$Y5:$AB5),"")</f>
      </c>
      <c r="AQ5">
        <f t="shared" si="0"/>
      </c>
      <c r="AR5">
        <f t="shared" si="0"/>
        <v>24</v>
      </c>
      <c r="AS5">
        <f t="shared" si="0"/>
      </c>
      <c r="AT5">
        <f t="shared" si="0"/>
      </c>
      <c r="AU5">
        <f t="shared" si="0"/>
      </c>
      <c r="AV5">
        <f t="shared" si="0"/>
      </c>
      <c r="AW5">
        <f t="shared" si="0"/>
        <v>32</v>
      </c>
      <c r="AX5">
        <f t="shared" si="0"/>
        <v>21</v>
      </c>
      <c r="AY5">
        <f t="shared" si="0"/>
      </c>
      <c r="AZ5">
        <f t="shared" si="0"/>
        <v>28</v>
      </c>
      <c r="BA5">
        <f t="shared" si="0"/>
      </c>
      <c r="BB5" t="str">
        <f>AO5</f>
        <v>28a²b² + 21a³b + 32a²b + 24a³</v>
      </c>
      <c r="BC5">
        <f>IF(BD5&lt;4,"= "&amp;BQ5,"")</f>
      </c>
      <c r="BD5">
        <f t="shared" si="31"/>
        <v>4</v>
      </c>
      <c r="BE5">
        <f t="shared" si="32"/>
      </c>
      <c r="BF5">
        <f t="shared" si="33"/>
      </c>
      <c r="BG5" t="str">
        <f t="shared" si="34"/>
        <v> + 24a³</v>
      </c>
      <c r="BH5">
        <f t="shared" si="35"/>
      </c>
      <c r="BI5">
        <f t="shared" si="36"/>
      </c>
      <c r="BJ5">
        <f t="shared" si="37"/>
      </c>
      <c r="BK5">
        <f t="shared" si="38"/>
      </c>
      <c r="BL5" t="str">
        <f t="shared" si="39"/>
        <v> + 32a²b</v>
      </c>
      <c r="BM5" t="str">
        <f t="shared" si="40"/>
        <v> + 21a³b</v>
      </c>
      <c r="BN5">
        <f t="shared" si="41"/>
      </c>
      <c r="BO5" t="str">
        <f t="shared" si="42"/>
        <v> + 28a²b²</v>
      </c>
      <c r="BP5">
        <f t="shared" si="43"/>
      </c>
      <c r="BQ5" t="str">
        <f t="shared" si="44"/>
        <v> + 24a³ + 32a²b + 21a³b + 28a²b²</v>
      </c>
      <c r="BS5">
        <v>3</v>
      </c>
      <c r="BT5" s="6" t="s">
        <v>40</v>
      </c>
      <c r="BU5" s="6" t="s">
        <v>40</v>
      </c>
      <c r="BY5" s="6" t="s">
        <v>52</v>
      </c>
      <c r="BZ5" s="6" t="s">
        <v>42</v>
      </c>
      <c r="CC5">
        <f ca="1" t="shared" si="45"/>
        <v>1</v>
      </c>
      <c r="CD5">
        <f ca="1" t="shared" si="46"/>
        <v>2</v>
      </c>
    </row>
    <row r="6" spans="1:82" ht="12.75">
      <c r="A6">
        <f t="shared" si="1"/>
        <v>19</v>
      </c>
      <c r="B6">
        <f ca="1">RAND()</f>
        <v>0.485774145423709</v>
      </c>
      <c r="C6">
        <f ca="1" t="shared" si="2"/>
        <v>3</v>
      </c>
      <c r="D6">
        <f ca="1" t="shared" si="2"/>
        <v>4</v>
      </c>
      <c r="E6">
        <f ca="1" t="shared" si="2"/>
        <v>5</v>
      </c>
      <c r="F6">
        <f ca="1" t="shared" si="2"/>
        <v>4</v>
      </c>
      <c r="G6">
        <f ca="1" t="shared" si="3"/>
        <v>4</v>
      </c>
      <c r="H6">
        <f t="shared" si="4"/>
        <v>5</v>
      </c>
      <c r="I6">
        <f ca="1" t="shared" si="5"/>
        <v>2</v>
      </c>
      <c r="J6">
        <f t="shared" si="6"/>
        <v>5</v>
      </c>
      <c r="K6">
        <f ca="1" t="shared" si="7"/>
        <v>-1</v>
      </c>
      <c r="L6">
        <f ca="1" t="shared" si="7"/>
        <v>1</v>
      </c>
      <c r="M6">
        <f ca="1" t="shared" si="7"/>
        <v>1</v>
      </c>
      <c r="N6">
        <f ca="1" t="shared" si="7"/>
        <v>-1</v>
      </c>
      <c r="O6" t="str">
        <f>IF(K6=1,"","-")</f>
        <v>-</v>
      </c>
      <c r="P6" t="str">
        <f>IF(L6=1,"+","-")</f>
        <v>+</v>
      </c>
      <c r="Q6">
        <f t="shared" si="8"/>
      </c>
      <c r="R6" t="str">
        <f>IF(N6=1,"+","-")</f>
        <v>-</v>
      </c>
      <c r="S6" t="str">
        <f t="shared" si="9"/>
        <v>ba</v>
      </c>
      <c r="T6" t="str">
        <f t="shared" si="10"/>
        <v>a</v>
      </c>
      <c r="U6" t="str">
        <f t="shared" si="11"/>
        <v>a²</v>
      </c>
      <c r="V6" t="str">
        <f t="shared" si="12"/>
        <v>b²</v>
      </c>
      <c r="W6" t="str">
        <f t="shared" si="13"/>
        <v>(-3ba + 4a) · (5a² - 4b²) =</v>
      </c>
      <c r="X6" t="str">
        <f>$C6*$D6&amp;$S6&amp;" - "&amp;$C6*$E6&amp;U6</f>
        <v>12ba - 15a²</v>
      </c>
      <c r="Y6">
        <f t="shared" si="14"/>
        <v>-15</v>
      </c>
      <c r="Z6">
        <f t="shared" si="15"/>
        <v>12</v>
      </c>
      <c r="AA6">
        <f t="shared" si="16"/>
        <v>20</v>
      </c>
      <c r="AB6">
        <f t="shared" si="17"/>
        <v>-16</v>
      </c>
      <c r="AC6" t="str">
        <f t="shared" si="18"/>
        <v>baa²</v>
      </c>
      <c r="AD6" t="str">
        <f t="shared" si="19"/>
        <v>bab²</v>
      </c>
      <c r="AE6" t="str">
        <f t="shared" si="20"/>
        <v>aa²</v>
      </c>
      <c r="AF6" t="str">
        <f t="shared" si="21"/>
        <v>ab²</v>
      </c>
      <c r="AG6" t="str">
        <f t="shared" si="22"/>
        <v>a³b</v>
      </c>
      <c r="AH6" t="str">
        <f t="shared" si="23"/>
        <v>ab³</v>
      </c>
      <c r="AI6" t="str">
        <f t="shared" si="24"/>
        <v>a³</v>
      </c>
      <c r="AJ6" t="str">
        <f t="shared" si="25"/>
        <v>ab²</v>
      </c>
      <c r="AK6" t="str">
        <f t="shared" si="26"/>
        <v>-15a³b</v>
      </c>
      <c r="AL6" t="str">
        <f t="shared" si="27"/>
        <v>+ 12ab³</v>
      </c>
      <c r="AM6" t="str">
        <f t="shared" si="28"/>
        <v>+ 20a³</v>
      </c>
      <c r="AN6" t="str">
        <f t="shared" si="29"/>
        <v>- 16ab²</v>
      </c>
      <c r="AO6" t="str">
        <f t="shared" si="30"/>
        <v>-15a³b + 12ab³ + 20a³ - 16ab²</v>
      </c>
      <c r="AP6">
        <f>IF(SUMIF($AG6:$AJ6,AP$2,$Y6:$AB6)&lt;&gt;0,SUMIF($AG6:$AJ6,AP$2,$Y6:$AB6),"")</f>
      </c>
      <c r="AQ6">
        <f t="shared" si="0"/>
      </c>
      <c r="AR6">
        <f t="shared" si="0"/>
        <v>20</v>
      </c>
      <c r="AS6">
        <f t="shared" si="0"/>
      </c>
      <c r="AT6">
        <f t="shared" si="0"/>
      </c>
      <c r="AU6">
        <f t="shared" si="0"/>
      </c>
      <c r="AV6">
        <f t="shared" si="0"/>
      </c>
      <c r="AW6">
        <f t="shared" si="0"/>
      </c>
      <c r="AX6">
        <f t="shared" si="0"/>
        <v>-15</v>
      </c>
      <c r="AY6">
        <f t="shared" si="0"/>
        <v>-16</v>
      </c>
      <c r="AZ6">
        <f t="shared" si="0"/>
      </c>
      <c r="BA6">
        <f t="shared" si="0"/>
      </c>
      <c r="BB6" t="str">
        <f>AO6</f>
        <v>-15a³b + 12ab³ + 20a³ - 16ab²</v>
      </c>
      <c r="BC6" t="str">
        <f>IF(BD6&lt;4,"= "&amp;BQ6,"")</f>
        <v>=  + 20a³ - 15a³b - 16ab²</v>
      </c>
      <c r="BD6">
        <f t="shared" si="31"/>
        <v>3</v>
      </c>
      <c r="BE6">
        <f t="shared" si="32"/>
      </c>
      <c r="BF6">
        <f t="shared" si="33"/>
      </c>
      <c r="BG6" t="str">
        <f t="shared" si="34"/>
        <v> + 20a³</v>
      </c>
      <c r="BH6">
        <f t="shared" si="35"/>
      </c>
      <c r="BI6">
        <f t="shared" si="36"/>
      </c>
      <c r="BJ6">
        <f t="shared" si="37"/>
      </c>
      <c r="BK6">
        <f t="shared" si="38"/>
      </c>
      <c r="BL6">
        <f t="shared" si="39"/>
      </c>
      <c r="BM6" t="str">
        <f t="shared" si="40"/>
        <v> - 15a³b</v>
      </c>
      <c r="BN6" t="str">
        <f t="shared" si="41"/>
        <v> - 16ab²</v>
      </c>
      <c r="BO6">
        <f t="shared" si="42"/>
      </c>
      <c r="BP6">
        <f t="shared" si="43"/>
      </c>
      <c r="BQ6" t="str">
        <f t="shared" si="44"/>
        <v> + 20a³ - 15a³b - 16ab²</v>
      </c>
      <c r="BS6">
        <v>4</v>
      </c>
      <c r="BT6" s="6" t="s">
        <v>47</v>
      </c>
      <c r="BU6" s="6" t="s">
        <v>21</v>
      </c>
      <c r="BY6" s="6" t="s">
        <v>40</v>
      </c>
      <c r="BZ6" s="6" t="s">
        <v>40</v>
      </c>
      <c r="CC6">
        <f ca="1" t="shared" si="45"/>
        <v>4</v>
      </c>
      <c r="CD6">
        <f ca="1" t="shared" si="46"/>
        <v>5</v>
      </c>
    </row>
    <row r="7" spans="1:82" ht="12.75">
      <c r="A7">
        <f t="shared" si="1"/>
        <v>22</v>
      </c>
      <c r="B7">
        <f ca="1">RAND()</f>
        <v>0.28973221096039903</v>
      </c>
      <c r="C7">
        <f ca="1" t="shared" si="2"/>
        <v>4</v>
      </c>
      <c r="D7">
        <f ca="1" t="shared" si="2"/>
        <v>7</v>
      </c>
      <c r="E7">
        <f ca="1" t="shared" si="2"/>
        <v>4</v>
      </c>
      <c r="F7">
        <f ca="1" t="shared" si="2"/>
        <v>8</v>
      </c>
      <c r="G7">
        <f ca="1" t="shared" si="3"/>
        <v>3</v>
      </c>
      <c r="H7">
        <f t="shared" si="4"/>
        <v>2</v>
      </c>
      <c r="I7">
        <f ca="1" t="shared" si="5"/>
        <v>4</v>
      </c>
      <c r="J7">
        <f t="shared" si="6"/>
        <v>6</v>
      </c>
      <c r="K7">
        <f ca="1" t="shared" si="7"/>
        <v>-1</v>
      </c>
      <c r="L7">
        <f ca="1" t="shared" si="7"/>
        <v>1</v>
      </c>
      <c r="M7">
        <f ca="1" t="shared" si="7"/>
        <v>-1</v>
      </c>
      <c r="N7">
        <f ca="1" t="shared" si="7"/>
        <v>-1</v>
      </c>
      <c r="O7" t="str">
        <f>IF(K7=1,"","-")</f>
        <v>-</v>
      </c>
      <c r="P7" t="str">
        <f>IF(L7=1,"+","-")</f>
        <v>+</v>
      </c>
      <c r="Q7" t="str">
        <f t="shared" si="8"/>
        <v>-</v>
      </c>
      <c r="R7" t="str">
        <f>IF(N7=1,"+","-")</f>
        <v>-</v>
      </c>
      <c r="S7" t="str">
        <f t="shared" si="9"/>
        <v>ab</v>
      </c>
      <c r="T7" t="str">
        <f t="shared" si="10"/>
        <v>b</v>
      </c>
      <c r="U7" t="str">
        <f t="shared" si="11"/>
        <v>b</v>
      </c>
      <c r="V7" t="str">
        <f t="shared" si="12"/>
        <v> </v>
      </c>
      <c r="W7" t="str">
        <f t="shared" si="13"/>
        <v>(-4ab + 7b) · (-4b - 8 ) =</v>
      </c>
      <c r="X7" t="str">
        <f>$C7*$D7&amp;$S7&amp;"² + "&amp;$C7*$E7&amp;S7</f>
        <v>28ab² + 16ab</v>
      </c>
      <c r="Y7">
        <f t="shared" si="14"/>
        <v>16</v>
      </c>
      <c r="Z7">
        <f t="shared" si="15"/>
        <v>32</v>
      </c>
      <c r="AA7">
        <f t="shared" si="16"/>
        <v>-28</v>
      </c>
      <c r="AB7">
        <f t="shared" si="17"/>
        <v>-56</v>
      </c>
      <c r="AC7" t="str">
        <f t="shared" si="18"/>
        <v>abb</v>
      </c>
      <c r="AD7" t="str">
        <f t="shared" si="19"/>
        <v>ab</v>
      </c>
      <c r="AE7" t="str">
        <f t="shared" si="20"/>
        <v>bb</v>
      </c>
      <c r="AF7" t="str">
        <f t="shared" si="21"/>
        <v>b</v>
      </c>
      <c r="AG7" t="str">
        <f t="shared" si="22"/>
        <v>ab²</v>
      </c>
      <c r="AH7" t="str">
        <f t="shared" si="23"/>
        <v>ab</v>
      </c>
      <c r="AI7" t="str">
        <f t="shared" si="24"/>
        <v>b²</v>
      </c>
      <c r="AJ7" t="str">
        <f t="shared" si="25"/>
        <v>b</v>
      </c>
      <c r="AK7" t="str">
        <f t="shared" si="26"/>
        <v>16ab²</v>
      </c>
      <c r="AL7" t="str">
        <f t="shared" si="27"/>
        <v>+ 32ab</v>
      </c>
      <c r="AM7" t="str">
        <f t="shared" si="28"/>
        <v>- 28b²</v>
      </c>
      <c r="AN7" t="str">
        <f t="shared" si="29"/>
        <v>- 56b</v>
      </c>
      <c r="AO7" t="str">
        <f t="shared" si="30"/>
        <v>16ab² + 32ab - 28b² - 56b</v>
      </c>
      <c r="AP7">
        <f>IF(SUMIF($AG7:$AJ7,AP$2,$Y7:$AB7)&lt;&gt;0,SUMIF($AG7:$AJ7,AP$2,$Y7:$AB7),"")</f>
      </c>
      <c r="AQ7">
        <f t="shared" si="0"/>
      </c>
      <c r="AR7">
        <f t="shared" si="0"/>
      </c>
      <c r="AS7">
        <f t="shared" si="0"/>
        <v>-56</v>
      </c>
      <c r="AT7">
        <f t="shared" si="0"/>
        <v>-28</v>
      </c>
      <c r="AU7">
        <f t="shared" si="0"/>
      </c>
      <c r="AV7">
        <f t="shared" si="0"/>
        <v>32</v>
      </c>
      <c r="AW7">
        <f t="shared" si="0"/>
      </c>
      <c r="AX7">
        <f t="shared" si="0"/>
      </c>
      <c r="AY7">
        <f t="shared" si="0"/>
        <v>16</v>
      </c>
      <c r="AZ7">
        <f t="shared" si="0"/>
      </c>
      <c r="BA7">
        <f t="shared" si="0"/>
      </c>
      <c r="BB7" t="str">
        <f>AO7</f>
        <v>16ab² + 32ab - 28b² - 56b</v>
      </c>
      <c r="BC7">
        <f>IF(BD7&lt;4,"= "&amp;BQ7,"")</f>
      </c>
      <c r="BD7">
        <f t="shared" si="31"/>
        <v>4</v>
      </c>
      <c r="BE7">
        <f t="shared" si="32"/>
      </c>
      <c r="BF7">
        <f t="shared" si="33"/>
      </c>
      <c r="BG7">
        <f t="shared" si="34"/>
      </c>
      <c r="BH7" t="str">
        <f t="shared" si="35"/>
        <v> - 56b</v>
      </c>
      <c r="BI7" t="str">
        <f t="shared" si="36"/>
        <v> - 28b²</v>
      </c>
      <c r="BJ7">
        <f t="shared" si="37"/>
      </c>
      <c r="BK7" t="str">
        <f t="shared" si="38"/>
        <v> + 32ab</v>
      </c>
      <c r="BL7">
        <f t="shared" si="39"/>
      </c>
      <c r="BM7">
        <f t="shared" si="40"/>
      </c>
      <c r="BN7" t="str">
        <f t="shared" si="41"/>
        <v> + 16ab²</v>
      </c>
      <c r="BO7">
        <f t="shared" si="42"/>
      </c>
      <c r="BP7">
        <f t="shared" si="43"/>
      </c>
      <c r="BQ7" t="str">
        <f t="shared" si="44"/>
        <v> - 56b - 28b² + 32ab + 16ab²</v>
      </c>
      <c r="BS7">
        <v>5</v>
      </c>
      <c r="BT7" s="6" t="s">
        <v>20</v>
      </c>
      <c r="BU7" s="6" t="s">
        <v>41</v>
      </c>
      <c r="BY7" s="6" t="s">
        <v>43</v>
      </c>
      <c r="BZ7" s="6" t="s">
        <v>43</v>
      </c>
      <c r="CC7">
        <f ca="1" t="shared" si="45"/>
        <v>2</v>
      </c>
      <c r="CD7">
        <f ca="1" t="shared" si="46"/>
        <v>6</v>
      </c>
    </row>
    <row r="8" spans="1:82" ht="12.75">
      <c r="A8">
        <f t="shared" si="1"/>
        <v>25</v>
      </c>
      <c r="B8">
        <f ca="1">RAND()</f>
        <v>0.06529073077941894</v>
      </c>
      <c r="C8">
        <f ca="1" t="shared" si="2"/>
        <v>8</v>
      </c>
      <c r="D8">
        <f ca="1" t="shared" si="2"/>
        <v>6</v>
      </c>
      <c r="E8">
        <f ca="1" t="shared" si="2"/>
        <v>7</v>
      </c>
      <c r="F8">
        <f ca="1" t="shared" si="2"/>
        <v>5</v>
      </c>
      <c r="G8">
        <f ca="1" t="shared" si="3"/>
        <v>1</v>
      </c>
      <c r="H8">
        <f t="shared" si="4"/>
        <v>2</v>
      </c>
      <c r="I8">
        <f ca="1" t="shared" si="5"/>
        <v>7</v>
      </c>
      <c r="J8">
        <f t="shared" si="6"/>
        <v>2</v>
      </c>
      <c r="K8">
        <f ca="1" t="shared" si="7"/>
        <v>1</v>
      </c>
      <c r="L8">
        <f ca="1" t="shared" si="7"/>
        <v>1</v>
      </c>
      <c r="M8">
        <f ca="1" t="shared" si="7"/>
        <v>1</v>
      </c>
      <c r="N8">
        <f ca="1" t="shared" si="7"/>
        <v>-1</v>
      </c>
      <c r="O8">
        <f>IF(K8=1,"","-")</f>
      </c>
      <c r="P8" t="str">
        <f>IF(L8=1,"+","-")</f>
        <v>+</v>
      </c>
      <c r="Q8">
        <f t="shared" si="8"/>
      </c>
      <c r="R8" t="str">
        <f>IF(N8=1,"+","-")</f>
        <v>-</v>
      </c>
      <c r="S8" t="str">
        <f t="shared" si="9"/>
        <v>a</v>
      </c>
      <c r="T8" t="str">
        <f t="shared" si="10"/>
        <v>b</v>
      </c>
      <c r="U8" t="str">
        <f t="shared" si="11"/>
        <v>ba</v>
      </c>
      <c r="V8" t="str">
        <f t="shared" si="12"/>
        <v>a²</v>
      </c>
      <c r="W8" t="str">
        <f t="shared" si="13"/>
        <v>(8a + 6b) · (7ba - 5a²) =</v>
      </c>
      <c r="X8" t="str">
        <f>$C8*$D8&amp;$S8&amp;"² - "&amp;$C8*$E8&amp;S8</f>
        <v>48a² - 56a</v>
      </c>
      <c r="Y8">
        <f t="shared" si="14"/>
        <v>56</v>
      </c>
      <c r="Z8">
        <f t="shared" si="15"/>
        <v>-40</v>
      </c>
      <c r="AA8">
        <f t="shared" si="16"/>
        <v>42</v>
      </c>
      <c r="AB8">
        <f t="shared" si="17"/>
        <v>-30</v>
      </c>
      <c r="AC8" t="str">
        <f t="shared" si="18"/>
        <v>aba</v>
      </c>
      <c r="AD8" t="str">
        <f t="shared" si="19"/>
        <v>aa²</v>
      </c>
      <c r="AE8" t="str">
        <f t="shared" si="20"/>
        <v>bba</v>
      </c>
      <c r="AF8" t="str">
        <f t="shared" si="21"/>
        <v>ba²</v>
      </c>
      <c r="AG8" t="str">
        <f t="shared" si="22"/>
        <v>a²b</v>
      </c>
      <c r="AH8" t="str">
        <f t="shared" si="23"/>
        <v>a³</v>
      </c>
      <c r="AI8" t="str">
        <f t="shared" si="24"/>
        <v>ab²</v>
      </c>
      <c r="AJ8" t="str">
        <f t="shared" si="25"/>
        <v>a²b</v>
      </c>
      <c r="AK8" t="str">
        <f t="shared" si="26"/>
        <v>56a²b</v>
      </c>
      <c r="AL8" t="str">
        <f t="shared" si="27"/>
        <v>- 40a³</v>
      </c>
      <c r="AM8" t="str">
        <f t="shared" si="28"/>
        <v>+ 42ab²</v>
      </c>
      <c r="AN8" t="str">
        <f t="shared" si="29"/>
        <v>- 30a²b</v>
      </c>
      <c r="AO8" t="str">
        <f t="shared" si="30"/>
        <v>56a²b - 40a³ + 42ab² - 30a²b</v>
      </c>
      <c r="AP8">
        <f>IF(SUMIF($AG8:$AJ8,AP$2,$Y8:$AB8)&lt;&gt;0,SUMIF($AG8:$AJ8,AP$2,$Y8:$AB8),"")</f>
      </c>
      <c r="AQ8">
        <f t="shared" si="0"/>
      </c>
      <c r="AR8">
        <f t="shared" si="0"/>
        <v>-40</v>
      </c>
      <c r="AS8">
        <f t="shared" si="0"/>
      </c>
      <c r="AT8">
        <f t="shared" si="0"/>
      </c>
      <c r="AU8">
        <f t="shared" si="0"/>
      </c>
      <c r="AV8">
        <f t="shared" si="0"/>
      </c>
      <c r="AW8">
        <f t="shared" si="0"/>
        <v>26</v>
      </c>
      <c r="AX8">
        <f t="shared" si="0"/>
      </c>
      <c r="AY8">
        <f t="shared" si="0"/>
        <v>42</v>
      </c>
      <c r="AZ8">
        <f t="shared" si="0"/>
      </c>
      <c r="BA8">
        <f t="shared" si="0"/>
      </c>
      <c r="BB8" t="str">
        <f>AO8</f>
        <v>56a²b - 40a³ + 42ab² - 30a²b</v>
      </c>
      <c r="BC8" t="str">
        <f>IF(BD8&lt;4,"= "&amp;BQ8,"")</f>
        <v>=  - 40a³ + 26a²b + 42ab²</v>
      </c>
      <c r="BD8">
        <f t="shared" si="31"/>
        <v>3</v>
      </c>
      <c r="BE8">
        <f t="shared" si="32"/>
      </c>
      <c r="BF8">
        <f t="shared" si="33"/>
      </c>
      <c r="BG8" t="str">
        <f t="shared" si="34"/>
        <v> - 40a³</v>
      </c>
      <c r="BH8">
        <f t="shared" si="35"/>
      </c>
      <c r="BI8">
        <f t="shared" si="36"/>
      </c>
      <c r="BJ8">
        <f t="shared" si="37"/>
      </c>
      <c r="BK8">
        <f t="shared" si="38"/>
      </c>
      <c r="BL8" t="str">
        <f t="shared" si="39"/>
        <v> + 26a²b</v>
      </c>
      <c r="BM8">
        <f t="shared" si="40"/>
      </c>
      <c r="BN8" t="str">
        <f t="shared" si="41"/>
        <v> + 42ab²</v>
      </c>
      <c r="BO8">
        <f t="shared" si="42"/>
      </c>
      <c r="BP8">
        <f t="shared" si="43"/>
      </c>
      <c r="BQ8" t="str">
        <f t="shared" si="44"/>
        <v> - 40a³ + 26a²b + 42ab²</v>
      </c>
      <c r="BS8">
        <v>6</v>
      </c>
      <c r="BU8" s="6" t="s">
        <v>48</v>
      </c>
      <c r="BY8" s="6" t="s">
        <v>47</v>
      </c>
      <c r="BZ8" s="6" t="s">
        <v>40</v>
      </c>
      <c r="CC8">
        <f ca="1" t="shared" si="45"/>
        <v>2</v>
      </c>
      <c r="CD8">
        <f ca="1" t="shared" si="46"/>
        <v>2</v>
      </c>
    </row>
    <row r="9" spans="1:82" ht="12.75">
      <c r="A9">
        <f t="shared" si="1"/>
        <v>14</v>
      </c>
      <c r="B9">
        <f ca="1">RAND()</f>
        <v>0.64656121912362</v>
      </c>
      <c r="C9">
        <f ca="1" t="shared" si="2"/>
        <v>4</v>
      </c>
      <c r="D9">
        <f ca="1" t="shared" si="2"/>
        <v>4</v>
      </c>
      <c r="E9">
        <f ca="1" t="shared" si="2"/>
        <v>5</v>
      </c>
      <c r="F9">
        <f ca="1" t="shared" si="2"/>
        <v>6</v>
      </c>
      <c r="G9">
        <f ca="1" t="shared" si="3"/>
        <v>2</v>
      </c>
      <c r="H9">
        <f t="shared" si="4"/>
        <v>3</v>
      </c>
      <c r="I9">
        <f ca="1" t="shared" si="5"/>
        <v>1</v>
      </c>
      <c r="J9">
        <f t="shared" si="6"/>
        <v>4</v>
      </c>
      <c r="K9">
        <f ca="1" t="shared" si="7"/>
        <v>-1</v>
      </c>
      <c r="L9">
        <f ca="1" t="shared" si="7"/>
        <v>-1</v>
      </c>
      <c r="M9">
        <f ca="1" t="shared" si="7"/>
        <v>1</v>
      </c>
      <c r="N9">
        <f ca="1" t="shared" si="7"/>
        <v>1</v>
      </c>
      <c r="O9" t="str">
        <f>IF(K9=1,"","-")</f>
        <v>-</v>
      </c>
      <c r="P9" t="str">
        <f>IF(L9=1,"+","-")</f>
        <v>-</v>
      </c>
      <c r="Q9">
        <f t="shared" si="8"/>
      </c>
      <c r="R9" t="str">
        <f>IF(N9=1,"+","-")</f>
        <v>+</v>
      </c>
      <c r="S9" t="str">
        <f t="shared" si="9"/>
        <v>b</v>
      </c>
      <c r="T9" t="str">
        <f t="shared" si="10"/>
        <v>ab</v>
      </c>
      <c r="U9" t="str">
        <f t="shared" si="11"/>
        <v>a</v>
      </c>
      <c r="V9" t="str">
        <f t="shared" si="12"/>
        <v>b</v>
      </c>
      <c r="W9" t="str">
        <f t="shared" si="13"/>
        <v>(-4b - 4ab) · (5a + 6b) =</v>
      </c>
      <c r="X9" t="str">
        <f>$C9*$D9&amp;$S9&amp;"² + "&amp;$C9*$E9&amp;S9&amp;U9</f>
        <v>16b² + 20ba</v>
      </c>
      <c r="Y9">
        <f t="shared" si="14"/>
        <v>-20</v>
      </c>
      <c r="Z9">
        <f t="shared" si="15"/>
        <v>-24</v>
      </c>
      <c r="AA9">
        <f t="shared" si="16"/>
        <v>-20</v>
      </c>
      <c r="AB9">
        <f t="shared" si="17"/>
        <v>-24</v>
      </c>
      <c r="AC9" t="str">
        <f t="shared" si="18"/>
        <v>ba</v>
      </c>
      <c r="AD9" t="str">
        <f t="shared" si="19"/>
        <v>bb</v>
      </c>
      <c r="AE9" t="str">
        <f t="shared" si="20"/>
        <v>aba</v>
      </c>
      <c r="AF9" t="str">
        <f t="shared" si="21"/>
        <v>abb</v>
      </c>
      <c r="AG9" t="str">
        <f t="shared" si="22"/>
        <v>ab</v>
      </c>
      <c r="AH9" t="str">
        <f t="shared" si="23"/>
        <v>b²</v>
      </c>
      <c r="AI9" t="str">
        <f t="shared" si="24"/>
        <v>a²b</v>
      </c>
      <c r="AJ9" t="str">
        <f t="shared" si="25"/>
        <v>ab²</v>
      </c>
      <c r="AK9" t="str">
        <f t="shared" si="26"/>
        <v>-20ab</v>
      </c>
      <c r="AL9" t="str">
        <f t="shared" si="27"/>
        <v>- 24b²</v>
      </c>
      <c r="AM9" t="str">
        <f t="shared" si="28"/>
        <v>- 20a²b</v>
      </c>
      <c r="AN9" t="str">
        <f t="shared" si="29"/>
        <v>- 24ab²</v>
      </c>
      <c r="AO9" t="str">
        <f t="shared" si="30"/>
        <v>-20ab - 24b² - 20a²b - 24ab²</v>
      </c>
      <c r="AP9">
        <f>IF(SUMIF($AG9:$AJ9,AP$2,$Y9:$AB9)&lt;&gt;0,SUMIF($AG9:$AJ9,AP$2,$Y9:$AB9),"")</f>
      </c>
      <c r="AQ9">
        <f t="shared" si="0"/>
      </c>
      <c r="AR9">
        <f t="shared" si="0"/>
      </c>
      <c r="AS9">
        <f t="shared" si="0"/>
      </c>
      <c r="AT9">
        <f t="shared" si="0"/>
        <v>-24</v>
      </c>
      <c r="AU9">
        <f t="shared" si="0"/>
      </c>
      <c r="AV9">
        <f t="shared" si="0"/>
        <v>-20</v>
      </c>
      <c r="AW9">
        <f t="shared" si="0"/>
        <v>-20</v>
      </c>
      <c r="AX9">
        <f t="shared" si="0"/>
      </c>
      <c r="AY9">
        <f t="shared" si="0"/>
        <v>-24</v>
      </c>
      <c r="AZ9">
        <f t="shared" si="0"/>
      </c>
      <c r="BA9">
        <f t="shared" si="0"/>
      </c>
      <c r="BB9" t="str">
        <f aca="true" t="shared" si="47" ref="BB9:BB30">AO9</f>
        <v>-20ab - 24b² - 20a²b - 24ab²</v>
      </c>
      <c r="BC9">
        <f aca="true" t="shared" si="48" ref="BC9:BC30">IF(BD9&lt;4,"= "&amp;BQ9,"")</f>
      </c>
      <c r="BD9">
        <f t="shared" si="31"/>
        <v>4</v>
      </c>
      <c r="BE9">
        <f t="shared" si="32"/>
      </c>
      <c r="BF9">
        <f t="shared" si="33"/>
      </c>
      <c r="BG9">
        <f t="shared" si="34"/>
      </c>
      <c r="BH9">
        <f t="shared" si="35"/>
      </c>
      <c r="BI9" t="str">
        <f t="shared" si="36"/>
        <v> - 24b²</v>
      </c>
      <c r="BJ9">
        <f t="shared" si="37"/>
      </c>
      <c r="BK9" t="str">
        <f t="shared" si="38"/>
        <v> - 20ab</v>
      </c>
      <c r="BL9" t="str">
        <f t="shared" si="39"/>
        <v> - 20a²b</v>
      </c>
      <c r="BM9">
        <f t="shared" si="40"/>
      </c>
      <c r="BN9" t="str">
        <f t="shared" si="41"/>
        <v> - 24ab²</v>
      </c>
      <c r="BO9">
        <f t="shared" si="42"/>
      </c>
      <c r="BP9">
        <f t="shared" si="43"/>
      </c>
      <c r="BQ9" t="str">
        <f t="shared" si="44"/>
        <v> - 24b² - 20ab - 20a²b - 24ab²</v>
      </c>
      <c r="BS9">
        <v>7</v>
      </c>
      <c r="BT9" s="6"/>
      <c r="BU9" s="6" t="s">
        <v>47</v>
      </c>
      <c r="BY9" s="6" t="s">
        <v>53</v>
      </c>
      <c r="BZ9" s="6" t="s">
        <v>42</v>
      </c>
      <c r="CC9">
        <f ca="1" t="shared" si="45"/>
        <v>3</v>
      </c>
      <c r="CD9">
        <f ca="1" t="shared" si="46"/>
        <v>4</v>
      </c>
    </row>
    <row r="10" spans="1:82" ht="12.75">
      <c r="A10">
        <f t="shared" si="1"/>
        <v>7</v>
      </c>
      <c r="B10">
        <f ca="1">RAND()</f>
        <v>0.8345761112345546</v>
      </c>
      <c r="C10">
        <f ca="1" t="shared" si="2"/>
        <v>7</v>
      </c>
      <c r="D10">
        <f ca="1" t="shared" si="2"/>
        <v>7</v>
      </c>
      <c r="E10">
        <f ca="1" t="shared" si="2"/>
        <v>8</v>
      </c>
      <c r="F10">
        <f ca="1" t="shared" si="2"/>
        <v>4</v>
      </c>
      <c r="G10">
        <f ca="1" t="shared" si="3"/>
        <v>2</v>
      </c>
      <c r="H10">
        <f t="shared" si="4"/>
        <v>3</v>
      </c>
      <c r="I10">
        <f ca="1" t="shared" si="5"/>
        <v>5</v>
      </c>
      <c r="J10">
        <f t="shared" si="6"/>
        <v>4</v>
      </c>
      <c r="K10">
        <f ca="1" t="shared" si="7"/>
        <v>1</v>
      </c>
      <c r="L10">
        <f ca="1" t="shared" si="7"/>
        <v>-1</v>
      </c>
      <c r="M10">
        <f ca="1" t="shared" si="7"/>
        <v>-1</v>
      </c>
      <c r="N10">
        <f ca="1" t="shared" si="7"/>
        <v>-1</v>
      </c>
      <c r="O10">
        <f>IF(K10=1,"","-")</f>
      </c>
      <c r="P10" t="str">
        <f>IF(L10=1,"+","-")</f>
        <v>-</v>
      </c>
      <c r="Q10" t="str">
        <f t="shared" si="8"/>
        <v>-</v>
      </c>
      <c r="R10" t="str">
        <f>IF(N10=1,"+","-")</f>
        <v>-</v>
      </c>
      <c r="S10" t="str">
        <f t="shared" si="9"/>
        <v>b</v>
      </c>
      <c r="T10" t="str">
        <f t="shared" si="10"/>
        <v>ab</v>
      </c>
      <c r="U10" t="str">
        <f t="shared" si="11"/>
        <v>b²</v>
      </c>
      <c r="V10" t="str">
        <f t="shared" si="12"/>
        <v>b</v>
      </c>
      <c r="W10" t="str">
        <f t="shared" si="13"/>
        <v>(7b - 7ab) · (-8b² - 4b) =</v>
      </c>
      <c r="X10" t="str">
        <f>$C10*$D10&amp;$S10&amp;"² - "&amp;$C10*$E10&amp;S10&amp;U10</f>
        <v>49b² - 56bb²</v>
      </c>
      <c r="Y10">
        <f t="shared" si="14"/>
        <v>-56</v>
      </c>
      <c r="Z10">
        <f t="shared" si="15"/>
        <v>-28</v>
      </c>
      <c r="AA10">
        <f t="shared" si="16"/>
        <v>56</v>
      </c>
      <c r="AB10">
        <f t="shared" si="17"/>
        <v>28</v>
      </c>
      <c r="AC10" t="str">
        <f t="shared" si="18"/>
        <v>bb²</v>
      </c>
      <c r="AD10" t="str">
        <f t="shared" si="19"/>
        <v>bb</v>
      </c>
      <c r="AE10" t="str">
        <f t="shared" si="20"/>
        <v>abb²</v>
      </c>
      <c r="AF10" t="str">
        <f t="shared" si="21"/>
        <v>abb</v>
      </c>
      <c r="AG10" t="str">
        <f t="shared" si="22"/>
        <v>b³</v>
      </c>
      <c r="AH10" t="str">
        <f t="shared" si="23"/>
        <v>b²</v>
      </c>
      <c r="AI10" t="str">
        <f t="shared" si="24"/>
        <v>ab³</v>
      </c>
      <c r="AJ10" t="str">
        <f t="shared" si="25"/>
        <v>ab²</v>
      </c>
      <c r="AK10" t="str">
        <f t="shared" si="26"/>
        <v>-56b³</v>
      </c>
      <c r="AL10" t="str">
        <f t="shared" si="27"/>
        <v>- 28b²</v>
      </c>
      <c r="AM10" t="str">
        <f t="shared" si="28"/>
        <v>+ 56ab³</v>
      </c>
      <c r="AN10" t="str">
        <f t="shared" si="29"/>
        <v>+ 28ab²</v>
      </c>
      <c r="AO10" t="str">
        <f t="shared" si="30"/>
        <v>-56b³ - 28b² + 56ab³ + 28ab²</v>
      </c>
      <c r="AP10">
        <f>IF(SUMIF($AG10:$AJ10,AP$2,$Y10:$AB10)&lt;&gt;0,SUMIF($AG10:$AJ10,AP$2,$Y10:$AB10),"")</f>
      </c>
      <c r="AQ10">
        <f t="shared" si="0"/>
      </c>
      <c r="AR10">
        <f t="shared" si="0"/>
      </c>
      <c r="AS10">
        <f t="shared" si="0"/>
      </c>
      <c r="AT10">
        <f t="shared" si="0"/>
        <v>-28</v>
      </c>
      <c r="AU10">
        <f t="shared" si="0"/>
        <v>-56</v>
      </c>
      <c r="AV10">
        <f t="shared" si="0"/>
      </c>
      <c r="AW10">
        <f t="shared" si="0"/>
      </c>
      <c r="AX10">
        <f t="shared" si="0"/>
      </c>
      <c r="AY10">
        <f t="shared" si="0"/>
        <v>28</v>
      </c>
      <c r="AZ10">
        <f t="shared" si="0"/>
      </c>
      <c r="BA10">
        <f t="shared" si="0"/>
      </c>
      <c r="BB10" t="str">
        <f t="shared" si="47"/>
        <v>-56b³ - 28b² + 56ab³ + 28ab²</v>
      </c>
      <c r="BC10" t="str">
        <f t="shared" si="48"/>
        <v>=  - 28b² - 56b³ + 28ab²</v>
      </c>
      <c r="BD10">
        <f t="shared" si="31"/>
        <v>3</v>
      </c>
      <c r="BE10">
        <f t="shared" si="32"/>
      </c>
      <c r="BF10">
        <f t="shared" si="33"/>
      </c>
      <c r="BG10">
        <f t="shared" si="34"/>
      </c>
      <c r="BH10">
        <f t="shared" si="35"/>
      </c>
      <c r="BI10" t="str">
        <f t="shared" si="36"/>
        <v> - 28b²</v>
      </c>
      <c r="BJ10" t="str">
        <f t="shared" si="37"/>
        <v> - 56b³</v>
      </c>
      <c r="BK10">
        <f t="shared" si="38"/>
      </c>
      <c r="BL10">
        <f t="shared" si="39"/>
      </c>
      <c r="BM10">
        <f t="shared" si="40"/>
      </c>
      <c r="BN10" t="str">
        <f t="shared" si="41"/>
        <v> + 28ab²</v>
      </c>
      <c r="BO10">
        <f t="shared" si="42"/>
      </c>
      <c r="BP10">
        <f t="shared" si="43"/>
      </c>
      <c r="BQ10" t="str">
        <f t="shared" si="44"/>
        <v> - 28b² - 56b³ + 28ab²</v>
      </c>
      <c r="BS10">
        <v>8</v>
      </c>
      <c r="BT10" s="6"/>
      <c r="BU10" s="6" t="s">
        <v>20</v>
      </c>
      <c r="BY10" s="6" t="s">
        <v>54</v>
      </c>
      <c r="BZ10" s="6" t="s">
        <v>43</v>
      </c>
      <c r="CC10">
        <f ca="1" t="shared" si="45"/>
        <v>2</v>
      </c>
      <c r="CD10">
        <f ca="1" t="shared" si="46"/>
        <v>4</v>
      </c>
    </row>
    <row r="11" spans="1:82" ht="12.75">
      <c r="A11">
        <f t="shared" si="1"/>
        <v>1</v>
      </c>
      <c r="B11">
        <f ca="1">RAND()</f>
        <v>0.9934770401090084</v>
      </c>
      <c r="C11">
        <f ca="1" t="shared" si="2"/>
        <v>7</v>
      </c>
      <c r="D11">
        <f ca="1" t="shared" si="2"/>
        <v>8</v>
      </c>
      <c r="E11">
        <f ca="1" t="shared" si="2"/>
        <v>8</v>
      </c>
      <c r="F11">
        <f ca="1" t="shared" si="2"/>
        <v>8</v>
      </c>
      <c r="G11">
        <f ca="1" t="shared" si="3"/>
        <v>2</v>
      </c>
      <c r="H11">
        <f t="shared" si="4"/>
        <v>4</v>
      </c>
      <c r="I11">
        <f ca="1" t="shared" si="5"/>
        <v>5</v>
      </c>
      <c r="J11">
        <f t="shared" si="6"/>
        <v>3</v>
      </c>
      <c r="K11">
        <f ca="1" t="shared" si="7"/>
        <v>-1</v>
      </c>
      <c r="L11">
        <f ca="1" t="shared" si="7"/>
        <v>-1</v>
      </c>
      <c r="M11">
        <f ca="1" t="shared" si="7"/>
        <v>1</v>
      </c>
      <c r="N11">
        <f ca="1" t="shared" si="7"/>
        <v>-1</v>
      </c>
      <c r="O11" t="str">
        <f>IF(K11=1,"","-")</f>
        <v>-</v>
      </c>
      <c r="P11" t="str">
        <f>IF(L11=1,"+","-")</f>
        <v>-</v>
      </c>
      <c r="Q11">
        <f t="shared" si="8"/>
      </c>
      <c r="R11" t="str">
        <f>IF(N11=1,"+","-")</f>
        <v>-</v>
      </c>
      <c r="S11" t="str">
        <f t="shared" si="9"/>
        <v>b</v>
      </c>
      <c r="T11" t="str">
        <f t="shared" si="10"/>
        <v>ba</v>
      </c>
      <c r="U11" t="str">
        <f t="shared" si="11"/>
        <v>b²</v>
      </c>
      <c r="V11" t="str">
        <f t="shared" si="12"/>
        <v>ab</v>
      </c>
      <c r="W11" t="str">
        <f t="shared" si="13"/>
        <v>(-7b - 8ba) · (8b² - 8ab) =</v>
      </c>
      <c r="X11" t="str">
        <f>$C11*$D11&amp;" + "&amp;$C11*$E11&amp;S11</f>
        <v>56 + 56b</v>
      </c>
      <c r="Y11">
        <f t="shared" si="14"/>
        <v>-56</v>
      </c>
      <c r="Z11">
        <f t="shared" si="15"/>
        <v>56</v>
      </c>
      <c r="AA11">
        <f t="shared" si="16"/>
        <v>-64</v>
      </c>
      <c r="AB11">
        <f t="shared" si="17"/>
        <v>64</v>
      </c>
      <c r="AC11" t="str">
        <f t="shared" si="18"/>
        <v>bb²</v>
      </c>
      <c r="AD11" t="str">
        <f t="shared" si="19"/>
        <v>bab</v>
      </c>
      <c r="AE11" t="str">
        <f t="shared" si="20"/>
        <v>bab²</v>
      </c>
      <c r="AF11" t="str">
        <f t="shared" si="21"/>
        <v>baab</v>
      </c>
      <c r="AG11" t="str">
        <f t="shared" si="22"/>
        <v>b³</v>
      </c>
      <c r="AH11" t="str">
        <f t="shared" si="23"/>
        <v>ab²</v>
      </c>
      <c r="AI11" t="str">
        <f t="shared" si="24"/>
        <v>ab³</v>
      </c>
      <c r="AJ11" t="str">
        <f t="shared" si="25"/>
        <v>a²b²</v>
      </c>
      <c r="AK11" t="str">
        <f t="shared" si="26"/>
        <v>-56b³</v>
      </c>
      <c r="AL11" t="str">
        <f t="shared" si="27"/>
        <v>+ 56ab²</v>
      </c>
      <c r="AM11" t="str">
        <f t="shared" si="28"/>
        <v>- 64ab³</v>
      </c>
      <c r="AN11" t="str">
        <f t="shared" si="29"/>
        <v>+ 64a²b²</v>
      </c>
      <c r="AO11" t="str">
        <f t="shared" si="30"/>
        <v>-56b³ + 56ab² - 64ab³ + 64a²b²</v>
      </c>
      <c r="AP11">
        <f>IF(SUMIF($AG11:$AJ11,AP$2,$Y11:$AB11)&lt;&gt;0,SUMIF($AG11:$AJ11,AP$2,$Y11:$AB11),"")</f>
      </c>
      <c r="AQ11">
        <f t="shared" si="0"/>
      </c>
      <c r="AR11">
        <f t="shared" si="0"/>
      </c>
      <c r="AS11">
        <f t="shared" si="0"/>
      </c>
      <c r="AT11">
        <f t="shared" si="0"/>
      </c>
      <c r="AU11">
        <f t="shared" si="0"/>
        <v>-56</v>
      </c>
      <c r="AV11">
        <f t="shared" si="0"/>
      </c>
      <c r="AW11">
        <f t="shared" si="0"/>
      </c>
      <c r="AX11">
        <f t="shared" si="0"/>
      </c>
      <c r="AY11">
        <f t="shared" si="0"/>
        <v>56</v>
      </c>
      <c r="AZ11">
        <f t="shared" si="0"/>
        <v>64</v>
      </c>
      <c r="BA11">
        <f t="shared" si="0"/>
      </c>
      <c r="BB11" t="str">
        <f t="shared" si="47"/>
        <v>-56b³ + 56ab² - 64ab³ + 64a²b²</v>
      </c>
      <c r="BC11" t="str">
        <f t="shared" si="48"/>
        <v>=  - 56b³ + 56ab² + 64a²b²</v>
      </c>
      <c r="BD11">
        <f t="shared" si="31"/>
        <v>3</v>
      </c>
      <c r="BE11">
        <f t="shared" si="32"/>
      </c>
      <c r="BF11">
        <f t="shared" si="33"/>
      </c>
      <c r="BG11">
        <f t="shared" si="34"/>
      </c>
      <c r="BH11">
        <f t="shared" si="35"/>
      </c>
      <c r="BI11">
        <f t="shared" si="36"/>
      </c>
      <c r="BJ11" t="str">
        <f t="shared" si="37"/>
        <v> - 56b³</v>
      </c>
      <c r="BK11">
        <f t="shared" si="38"/>
      </c>
      <c r="BL11">
        <f t="shared" si="39"/>
      </c>
      <c r="BM11">
        <f t="shared" si="40"/>
      </c>
      <c r="BN11" t="str">
        <f t="shared" si="41"/>
        <v> + 56ab²</v>
      </c>
      <c r="BO11" t="str">
        <f t="shared" si="42"/>
        <v> + 64a²b²</v>
      </c>
      <c r="BP11">
        <f t="shared" si="43"/>
      </c>
      <c r="BQ11" t="str">
        <f t="shared" si="44"/>
        <v> - 56b³ + 56ab² + 64a²b²</v>
      </c>
      <c r="BS11">
        <v>9</v>
      </c>
      <c r="BT11" s="6"/>
      <c r="BU11" s="6"/>
      <c r="BY11" s="6" t="s">
        <v>55</v>
      </c>
      <c r="BZ11" s="6" t="s">
        <v>41</v>
      </c>
      <c r="CC11">
        <f ca="1" t="shared" si="45"/>
        <v>4</v>
      </c>
      <c r="CD11">
        <f ca="1" t="shared" si="46"/>
        <v>3</v>
      </c>
    </row>
    <row r="12" spans="1:82" ht="12.75">
      <c r="A12">
        <f t="shared" si="1"/>
        <v>15</v>
      </c>
      <c r="B12">
        <f ca="1">RAND()</f>
        <v>0.623234359710557</v>
      </c>
      <c r="C12">
        <f ca="1" t="shared" si="2"/>
        <v>5</v>
      </c>
      <c r="D12">
        <f ca="1" t="shared" si="2"/>
        <v>5</v>
      </c>
      <c r="E12">
        <f ca="1" t="shared" si="2"/>
        <v>9</v>
      </c>
      <c r="F12">
        <f ca="1" t="shared" si="2"/>
        <v>4</v>
      </c>
      <c r="G12">
        <f ca="1" t="shared" si="3"/>
        <v>4</v>
      </c>
      <c r="H12">
        <f t="shared" si="4"/>
        <v>2</v>
      </c>
      <c r="I12">
        <f ca="1" t="shared" si="5"/>
        <v>2</v>
      </c>
      <c r="J12">
        <f t="shared" si="6"/>
        <v>6</v>
      </c>
      <c r="K12">
        <f ca="1" t="shared" si="7"/>
        <v>-1</v>
      </c>
      <c r="L12">
        <f ca="1" t="shared" si="7"/>
        <v>-1</v>
      </c>
      <c r="M12">
        <f ca="1" t="shared" si="7"/>
        <v>-1</v>
      </c>
      <c r="N12">
        <f ca="1" t="shared" si="7"/>
        <v>1</v>
      </c>
      <c r="O12" t="str">
        <f>IF(K12=1,"","-")</f>
        <v>-</v>
      </c>
      <c r="P12" t="str">
        <f>IF(L12=1,"+","-")</f>
        <v>-</v>
      </c>
      <c r="Q12" t="str">
        <f t="shared" si="8"/>
        <v>-</v>
      </c>
      <c r="R12" t="str">
        <f>IF(N12=1,"+","-")</f>
        <v>+</v>
      </c>
      <c r="S12" t="str">
        <f t="shared" si="9"/>
        <v>ba</v>
      </c>
      <c r="T12" t="str">
        <f t="shared" si="10"/>
        <v>b</v>
      </c>
      <c r="U12" t="str">
        <f t="shared" si="11"/>
        <v>a²</v>
      </c>
      <c r="V12" t="str">
        <f t="shared" si="12"/>
        <v> </v>
      </c>
      <c r="W12" t="str">
        <f t="shared" si="13"/>
        <v>(-5ba - 5b) · (-9a² + 4 ) =</v>
      </c>
      <c r="X12" t="str">
        <f>$C12*$D12&amp;" - "&amp;$C12*$E12&amp;S12</f>
        <v>25 - 45ba</v>
      </c>
      <c r="Y12">
        <f t="shared" si="14"/>
        <v>45</v>
      </c>
      <c r="Z12">
        <f t="shared" si="15"/>
        <v>-20</v>
      </c>
      <c r="AA12">
        <f t="shared" si="16"/>
        <v>45</v>
      </c>
      <c r="AB12">
        <f t="shared" si="17"/>
        <v>-20</v>
      </c>
      <c r="AC12" t="str">
        <f t="shared" si="18"/>
        <v>baa²</v>
      </c>
      <c r="AD12" t="str">
        <f t="shared" si="19"/>
        <v>ba</v>
      </c>
      <c r="AE12" t="str">
        <f t="shared" si="20"/>
        <v>ba²</v>
      </c>
      <c r="AF12" t="str">
        <f t="shared" si="21"/>
        <v>b</v>
      </c>
      <c r="AG12" t="str">
        <f t="shared" si="22"/>
        <v>a³b</v>
      </c>
      <c r="AH12" t="str">
        <f t="shared" si="23"/>
        <v>ab</v>
      </c>
      <c r="AI12" t="str">
        <f t="shared" si="24"/>
        <v>a²b</v>
      </c>
      <c r="AJ12" t="str">
        <f t="shared" si="25"/>
        <v>b</v>
      </c>
      <c r="AK12" t="str">
        <f t="shared" si="26"/>
        <v>45a³b</v>
      </c>
      <c r="AL12" t="str">
        <f t="shared" si="27"/>
        <v>- 20ab</v>
      </c>
      <c r="AM12" t="str">
        <f t="shared" si="28"/>
        <v>+ 45a²b</v>
      </c>
      <c r="AN12" t="str">
        <f t="shared" si="29"/>
        <v>- 20b</v>
      </c>
      <c r="AO12" t="str">
        <f t="shared" si="30"/>
        <v>45a³b - 20ab + 45a²b - 20b</v>
      </c>
      <c r="AP12">
        <f>IF(SUMIF($AG12:$AJ12,AP$2,$Y12:$AB12)&lt;&gt;0,SUMIF($AG12:$AJ12,AP$2,$Y12:$AB12),"")</f>
      </c>
      <c r="AQ12">
        <f t="shared" si="0"/>
      </c>
      <c r="AR12">
        <f t="shared" si="0"/>
      </c>
      <c r="AS12">
        <f t="shared" si="0"/>
        <v>-20</v>
      </c>
      <c r="AT12">
        <f t="shared" si="0"/>
      </c>
      <c r="AU12">
        <f t="shared" si="0"/>
      </c>
      <c r="AV12">
        <f t="shared" si="0"/>
        <v>-20</v>
      </c>
      <c r="AW12">
        <f t="shared" si="0"/>
        <v>45</v>
      </c>
      <c r="AX12">
        <f t="shared" si="0"/>
        <v>45</v>
      </c>
      <c r="AY12">
        <f t="shared" si="0"/>
      </c>
      <c r="AZ12">
        <f t="shared" si="0"/>
      </c>
      <c r="BA12">
        <f t="shared" si="0"/>
      </c>
      <c r="BB12" t="str">
        <f t="shared" si="47"/>
        <v>45a³b - 20ab + 45a²b - 20b</v>
      </c>
      <c r="BC12">
        <f t="shared" si="48"/>
      </c>
      <c r="BD12">
        <f t="shared" si="31"/>
        <v>4</v>
      </c>
      <c r="BE12">
        <f t="shared" si="32"/>
      </c>
      <c r="BF12">
        <f t="shared" si="33"/>
      </c>
      <c r="BG12">
        <f t="shared" si="34"/>
      </c>
      <c r="BH12" t="str">
        <f t="shared" si="35"/>
        <v> - 20b</v>
      </c>
      <c r="BI12">
        <f t="shared" si="36"/>
      </c>
      <c r="BJ12">
        <f t="shared" si="37"/>
      </c>
      <c r="BK12" t="str">
        <f t="shared" si="38"/>
        <v> - 20ab</v>
      </c>
      <c r="BL12" t="str">
        <f t="shared" si="39"/>
        <v> + 45a²b</v>
      </c>
      <c r="BM12" t="str">
        <f t="shared" si="40"/>
        <v> + 45a³b</v>
      </c>
      <c r="BN12">
        <f t="shared" si="41"/>
      </c>
      <c r="BO12">
        <f t="shared" si="42"/>
      </c>
      <c r="BP12">
        <f t="shared" si="43"/>
      </c>
      <c r="BQ12" t="str">
        <f t="shared" si="44"/>
        <v> - 20b - 20ab + 45a²b + 45a³b</v>
      </c>
      <c r="BS12">
        <v>10</v>
      </c>
      <c r="BT12" s="6"/>
      <c r="BU12" s="6"/>
      <c r="BY12" s="6" t="s">
        <v>56</v>
      </c>
      <c r="BZ12" s="6" t="s">
        <v>57</v>
      </c>
      <c r="CC12">
        <f ca="1" t="shared" si="45"/>
        <v>2</v>
      </c>
      <c r="CD12">
        <f ca="1" t="shared" si="46"/>
        <v>6</v>
      </c>
    </row>
    <row r="13" spans="1:82" ht="12.75">
      <c r="A13">
        <f t="shared" si="1"/>
        <v>24</v>
      </c>
      <c r="B13">
        <f ca="1">RAND()</f>
        <v>0.09775564070937004</v>
      </c>
      <c r="C13">
        <f ca="1" t="shared" si="2"/>
        <v>7</v>
      </c>
      <c r="D13">
        <f ca="1" t="shared" si="2"/>
        <v>5</v>
      </c>
      <c r="E13">
        <f ca="1" t="shared" si="2"/>
        <v>7</v>
      </c>
      <c r="F13">
        <f ca="1" t="shared" si="2"/>
        <v>5</v>
      </c>
      <c r="G13">
        <f ca="1" t="shared" si="3"/>
        <v>3</v>
      </c>
      <c r="H13">
        <f t="shared" si="4"/>
        <v>2</v>
      </c>
      <c r="I13">
        <f ca="1" t="shared" si="5"/>
        <v>6</v>
      </c>
      <c r="J13">
        <f t="shared" si="6"/>
        <v>5</v>
      </c>
      <c r="K13">
        <f ca="1" t="shared" si="7"/>
        <v>-1</v>
      </c>
      <c r="L13">
        <f ca="1" t="shared" si="7"/>
        <v>-1</v>
      </c>
      <c r="M13">
        <f ca="1" t="shared" si="7"/>
        <v>-1</v>
      </c>
      <c r="N13">
        <f ca="1" t="shared" si="7"/>
        <v>-1</v>
      </c>
      <c r="O13" t="str">
        <f>IF(K13=1,"","-")</f>
        <v>-</v>
      </c>
      <c r="P13" t="str">
        <f>IF(L13=1,"+","-")</f>
        <v>-</v>
      </c>
      <c r="Q13" t="str">
        <f t="shared" si="8"/>
        <v>-</v>
      </c>
      <c r="R13" t="str">
        <f>IF(N13=1,"+","-")</f>
        <v>-</v>
      </c>
      <c r="S13" t="str">
        <f t="shared" si="9"/>
        <v>ab</v>
      </c>
      <c r="T13" t="str">
        <f t="shared" si="10"/>
        <v>b</v>
      </c>
      <c r="U13" t="str">
        <f t="shared" si="11"/>
        <v> </v>
      </c>
      <c r="V13" t="str">
        <f t="shared" si="12"/>
        <v>b²</v>
      </c>
      <c r="W13" t="str">
        <f t="shared" si="13"/>
        <v>(-7ab - 5b) · (-7  - 5b²) =</v>
      </c>
      <c r="X13" t="str">
        <f>$C13*$D13&amp;S13&amp;" + "&amp;$C13*$E13&amp;S13&amp;"²"</f>
        <v>35ab + 49ab²</v>
      </c>
      <c r="Y13">
        <f t="shared" si="14"/>
        <v>49</v>
      </c>
      <c r="Z13">
        <f t="shared" si="15"/>
        <v>35</v>
      </c>
      <c r="AA13">
        <f t="shared" si="16"/>
        <v>35</v>
      </c>
      <c r="AB13">
        <f t="shared" si="17"/>
        <v>25</v>
      </c>
      <c r="AC13" t="str">
        <f t="shared" si="18"/>
        <v>ab</v>
      </c>
      <c r="AD13" t="str">
        <f t="shared" si="19"/>
        <v>abb²</v>
      </c>
      <c r="AE13" t="str">
        <f t="shared" si="20"/>
        <v>b</v>
      </c>
      <c r="AF13" t="str">
        <f t="shared" si="21"/>
        <v>bb²</v>
      </c>
      <c r="AG13" t="str">
        <f t="shared" si="22"/>
        <v>ab</v>
      </c>
      <c r="AH13" t="str">
        <f t="shared" si="23"/>
        <v>ab³</v>
      </c>
      <c r="AI13" t="str">
        <f t="shared" si="24"/>
        <v>b</v>
      </c>
      <c r="AJ13" t="str">
        <f t="shared" si="25"/>
        <v>b³</v>
      </c>
      <c r="AK13" t="str">
        <f t="shared" si="26"/>
        <v>49ab</v>
      </c>
      <c r="AL13" t="str">
        <f t="shared" si="27"/>
        <v>+ 35ab³</v>
      </c>
      <c r="AM13" t="str">
        <f t="shared" si="28"/>
        <v>+ 35b</v>
      </c>
      <c r="AN13" t="str">
        <f t="shared" si="29"/>
        <v>+ 25b³</v>
      </c>
      <c r="AO13" t="str">
        <f t="shared" si="30"/>
        <v>49ab + 35ab³ + 35b + 25b³</v>
      </c>
      <c r="AP13">
        <f>IF(SUMIF($AG13:$AJ13,AP$2,$Y13:$AB13)&lt;&gt;0,SUMIF($AG13:$AJ13,AP$2,$Y13:$AB13),"")</f>
      </c>
      <c r="AQ13">
        <f t="shared" si="0"/>
      </c>
      <c r="AR13">
        <f t="shared" si="0"/>
      </c>
      <c r="AS13">
        <f t="shared" si="0"/>
        <v>35</v>
      </c>
      <c r="AT13">
        <f t="shared" si="0"/>
      </c>
      <c r="AU13">
        <f t="shared" si="0"/>
        <v>25</v>
      </c>
      <c r="AV13">
        <f t="shared" si="0"/>
        <v>49</v>
      </c>
      <c r="AW13">
        <f t="shared" si="0"/>
      </c>
      <c r="AX13">
        <f t="shared" si="0"/>
      </c>
      <c r="AY13">
        <f t="shared" si="0"/>
      </c>
      <c r="AZ13">
        <f t="shared" si="0"/>
      </c>
      <c r="BA13">
        <f t="shared" si="0"/>
      </c>
      <c r="BB13" t="str">
        <f t="shared" si="47"/>
        <v>49ab + 35ab³ + 35b + 25b³</v>
      </c>
      <c r="BC13" t="str">
        <f t="shared" si="48"/>
        <v>=  + 35b + 25b³ + 49ab</v>
      </c>
      <c r="BD13">
        <f t="shared" si="31"/>
        <v>3</v>
      </c>
      <c r="BE13">
        <f t="shared" si="32"/>
      </c>
      <c r="BF13">
        <f t="shared" si="33"/>
      </c>
      <c r="BG13">
        <f t="shared" si="34"/>
      </c>
      <c r="BH13" t="str">
        <f t="shared" si="35"/>
        <v> + 35b</v>
      </c>
      <c r="BI13">
        <f t="shared" si="36"/>
      </c>
      <c r="BJ13" t="str">
        <f t="shared" si="37"/>
        <v> + 25b³</v>
      </c>
      <c r="BK13" t="str">
        <f t="shared" si="38"/>
        <v> + 49ab</v>
      </c>
      <c r="BL13">
        <f t="shared" si="39"/>
      </c>
      <c r="BM13">
        <f t="shared" si="40"/>
      </c>
      <c r="BN13">
        <f t="shared" si="41"/>
      </c>
      <c r="BO13">
        <f t="shared" si="42"/>
      </c>
      <c r="BP13">
        <f t="shared" si="43"/>
      </c>
      <c r="BQ13" t="str">
        <f t="shared" si="44"/>
        <v> + 35b + 25b³ + 49ab</v>
      </c>
      <c r="BY13" s="6" t="s">
        <v>20</v>
      </c>
      <c r="BZ13" s="6" t="s">
        <v>20</v>
      </c>
      <c r="CC13">
        <f ca="1" t="shared" si="45"/>
        <v>2</v>
      </c>
      <c r="CD13">
        <f ca="1" t="shared" si="46"/>
        <v>5</v>
      </c>
    </row>
    <row r="14" spans="1:82" ht="12.75">
      <c r="A14">
        <f t="shared" si="1"/>
        <v>27</v>
      </c>
      <c r="B14">
        <f ca="1">RAND()</f>
        <v>0.052076713553645515</v>
      </c>
      <c r="C14">
        <f ca="1" t="shared" si="2"/>
        <v>5</v>
      </c>
      <c r="D14">
        <f ca="1" t="shared" si="2"/>
        <v>5</v>
      </c>
      <c r="E14">
        <f ca="1" t="shared" si="2"/>
        <v>3</v>
      </c>
      <c r="F14">
        <f ca="1" t="shared" si="2"/>
        <v>4</v>
      </c>
      <c r="G14">
        <f ca="1" t="shared" si="3"/>
        <v>2</v>
      </c>
      <c r="H14">
        <f t="shared" si="4"/>
        <v>3</v>
      </c>
      <c r="I14">
        <f ca="1" t="shared" si="5"/>
        <v>2</v>
      </c>
      <c r="J14">
        <f t="shared" si="6"/>
        <v>5</v>
      </c>
      <c r="K14">
        <f ca="1" t="shared" si="7"/>
        <v>1</v>
      </c>
      <c r="L14">
        <f ca="1" t="shared" si="7"/>
        <v>1</v>
      </c>
      <c r="M14">
        <f ca="1" t="shared" si="7"/>
        <v>1</v>
      </c>
      <c r="N14">
        <f ca="1" t="shared" si="7"/>
        <v>-1</v>
      </c>
      <c r="O14">
        <f>IF(K14=1,"","-")</f>
      </c>
      <c r="P14" t="str">
        <f>IF(L14=1,"+","-")</f>
        <v>+</v>
      </c>
      <c r="Q14">
        <f t="shared" si="8"/>
      </c>
      <c r="R14" t="str">
        <f>IF(N14=1,"+","-")</f>
        <v>-</v>
      </c>
      <c r="S14" t="str">
        <f t="shared" si="9"/>
        <v>b</v>
      </c>
      <c r="T14" t="str">
        <f t="shared" si="10"/>
        <v>ab</v>
      </c>
      <c r="U14" t="str">
        <f t="shared" si="11"/>
        <v>a²</v>
      </c>
      <c r="V14" t="str">
        <f t="shared" si="12"/>
        <v>b²</v>
      </c>
      <c r="W14" t="str">
        <f t="shared" si="13"/>
        <v>(5b + 5ab) · (3a² - 4b²) =</v>
      </c>
      <c r="X14" t="str">
        <f>$C14*$D14&amp;S14&amp;" - "&amp;$C14*$E14&amp;S14&amp;"²"</f>
        <v>25b - 15b²</v>
      </c>
      <c r="Y14">
        <f t="shared" si="14"/>
        <v>15</v>
      </c>
      <c r="Z14">
        <f t="shared" si="15"/>
        <v>-20</v>
      </c>
      <c r="AA14">
        <f t="shared" si="16"/>
        <v>15</v>
      </c>
      <c r="AB14">
        <f t="shared" si="17"/>
        <v>-20</v>
      </c>
      <c r="AC14" t="str">
        <f t="shared" si="18"/>
        <v>ba²</v>
      </c>
      <c r="AD14" t="str">
        <f t="shared" si="19"/>
        <v>bb²</v>
      </c>
      <c r="AE14" t="str">
        <f t="shared" si="20"/>
        <v>aba²</v>
      </c>
      <c r="AF14" t="str">
        <f t="shared" si="21"/>
        <v>abb²</v>
      </c>
      <c r="AG14" t="str">
        <f t="shared" si="22"/>
        <v>a²b</v>
      </c>
      <c r="AH14" t="str">
        <f t="shared" si="23"/>
        <v>b³</v>
      </c>
      <c r="AI14" t="str">
        <f t="shared" si="24"/>
        <v>a³b</v>
      </c>
      <c r="AJ14" t="str">
        <f t="shared" si="25"/>
        <v>ab³</v>
      </c>
      <c r="AK14" t="str">
        <f t="shared" si="26"/>
        <v>15a²b</v>
      </c>
      <c r="AL14" t="str">
        <f t="shared" si="27"/>
        <v>- 20b³</v>
      </c>
      <c r="AM14" t="str">
        <f t="shared" si="28"/>
        <v>+ 15a³b</v>
      </c>
      <c r="AN14" t="str">
        <f t="shared" si="29"/>
        <v>- 20ab³</v>
      </c>
      <c r="AO14" t="str">
        <f t="shared" si="30"/>
        <v>15a²b - 20b³ + 15a³b - 20ab³</v>
      </c>
      <c r="AP14">
        <f>IF(SUMIF($AG14:$AJ14,AP$2,$Y14:$AB14)&lt;&gt;0,SUMIF($AG14:$AJ14,AP$2,$Y14:$AB14),"")</f>
      </c>
      <c r="AQ14">
        <f t="shared" si="0"/>
      </c>
      <c r="AR14">
        <f t="shared" si="0"/>
      </c>
      <c r="AS14">
        <f t="shared" si="0"/>
      </c>
      <c r="AT14">
        <f t="shared" si="0"/>
      </c>
      <c r="AU14">
        <f t="shared" si="0"/>
        <v>-20</v>
      </c>
      <c r="AV14">
        <f t="shared" si="0"/>
      </c>
      <c r="AW14">
        <f t="shared" si="0"/>
        <v>15</v>
      </c>
      <c r="AX14">
        <f t="shared" si="0"/>
        <v>15</v>
      </c>
      <c r="AY14">
        <f t="shared" si="0"/>
      </c>
      <c r="AZ14">
        <f t="shared" si="0"/>
      </c>
      <c r="BA14">
        <f t="shared" si="0"/>
      </c>
      <c r="BB14" t="str">
        <f t="shared" si="47"/>
        <v>15a²b - 20b³ + 15a³b - 20ab³</v>
      </c>
      <c r="BC14" t="str">
        <f t="shared" si="48"/>
        <v>=  - 20b³ + 15a²b + 15a³b</v>
      </c>
      <c r="BD14">
        <f t="shared" si="31"/>
        <v>3</v>
      </c>
      <c r="BE14">
        <f t="shared" si="32"/>
      </c>
      <c r="BF14">
        <f t="shared" si="33"/>
      </c>
      <c r="BG14">
        <f t="shared" si="34"/>
      </c>
      <c r="BH14">
        <f t="shared" si="35"/>
      </c>
      <c r="BI14">
        <f t="shared" si="36"/>
      </c>
      <c r="BJ14" t="str">
        <f t="shared" si="37"/>
        <v> - 20b³</v>
      </c>
      <c r="BK14">
        <f t="shared" si="38"/>
      </c>
      <c r="BL14" t="str">
        <f t="shared" si="39"/>
        <v> + 15a²b</v>
      </c>
      <c r="BM14" t="str">
        <f t="shared" si="40"/>
        <v> + 15a³b</v>
      </c>
      <c r="BN14">
        <f t="shared" si="41"/>
      </c>
      <c r="BO14">
        <f t="shared" si="42"/>
      </c>
      <c r="BP14">
        <f t="shared" si="43"/>
      </c>
      <c r="BQ14" t="str">
        <f t="shared" si="44"/>
        <v> - 20b³ + 15a²b + 15a³b</v>
      </c>
      <c r="BY14" s="6" t="s">
        <v>21</v>
      </c>
      <c r="BZ14" s="6" t="s">
        <v>21</v>
      </c>
      <c r="CC14">
        <f ca="1" t="shared" si="45"/>
        <v>3</v>
      </c>
      <c r="CD14">
        <f ca="1" t="shared" si="46"/>
        <v>5</v>
      </c>
    </row>
    <row r="15" spans="1:82" ht="12.75">
      <c r="A15">
        <f t="shared" si="1"/>
        <v>26</v>
      </c>
      <c r="B15">
        <f ca="1">RAND()</f>
        <v>0.06346080074189608</v>
      </c>
      <c r="C15">
        <f ca="1" t="shared" si="2"/>
        <v>7</v>
      </c>
      <c r="D15">
        <f ca="1" t="shared" si="2"/>
        <v>6</v>
      </c>
      <c r="E15">
        <f ca="1" t="shared" si="2"/>
        <v>7</v>
      </c>
      <c r="F15">
        <f ca="1" t="shared" si="2"/>
        <v>4</v>
      </c>
      <c r="G15">
        <f ca="1" t="shared" si="3"/>
        <v>3</v>
      </c>
      <c r="H15">
        <f t="shared" si="4"/>
        <v>2</v>
      </c>
      <c r="I15">
        <f ca="1" t="shared" si="5"/>
        <v>6</v>
      </c>
      <c r="J15">
        <f t="shared" si="6"/>
        <v>3</v>
      </c>
      <c r="K15">
        <f ca="1" t="shared" si="7"/>
        <v>1</v>
      </c>
      <c r="L15">
        <f ca="1" t="shared" si="7"/>
        <v>1</v>
      </c>
      <c r="M15">
        <f ca="1" t="shared" si="7"/>
        <v>1</v>
      </c>
      <c r="N15">
        <f ca="1" t="shared" si="7"/>
        <v>1</v>
      </c>
      <c r="O15">
        <f>IF(K15=1,"","-")</f>
      </c>
      <c r="P15" t="str">
        <f>IF(L15=1,"+","-")</f>
        <v>+</v>
      </c>
      <c r="Q15">
        <f t="shared" si="8"/>
      </c>
      <c r="R15" t="str">
        <f>IF(N15=1,"+","-")</f>
        <v>+</v>
      </c>
      <c r="S15" t="str">
        <f t="shared" si="9"/>
        <v>ab</v>
      </c>
      <c r="T15" t="str">
        <f t="shared" si="10"/>
        <v>b</v>
      </c>
      <c r="U15" t="str">
        <f t="shared" si="11"/>
        <v> </v>
      </c>
      <c r="V15" t="str">
        <f t="shared" si="12"/>
        <v>ab</v>
      </c>
      <c r="W15" t="str">
        <f t="shared" si="13"/>
        <v>(7ab + 6b) · (7  + 4ab) =</v>
      </c>
      <c r="X15" t="str">
        <f>$C15*$D15&amp;S15&amp;U15&amp;" + "&amp;$C15*$E15&amp;S15&amp;"²"</f>
        <v>42ab  + 49ab²</v>
      </c>
      <c r="Y15">
        <f t="shared" si="14"/>
        <v>49</v>
      </c>
      <c r="Z15">
        <f t="shared" si="15"/>
        <v>28</v>
      </c>
      <c r="AA15">
        <f t="shared" si="16"/>
        <v>42</v>
      </c>
      <c r="AB15">
        <f t="shared" si="17"/>
        <v>24</v>
      </c>
      <c r="AC15" t="str">
        <f t="shared" si="18"/>
        <v>ab</v>
      </c>
      <c r="AD15" t="str">
        <f t="shared" si="19"/>
        <v>abab</v>
      </c>
      <c r="AE15" t="str">
        <f t="shared" si="20"/>
        <v>b</v>
      </c>
      <c r="AF15" t="str">
        <f t="shared" si="21"/>
        <v>bab</v>
      </c>
      <c r="AG15" t="str">
        <f t="shared" si="22"/>
        <v>ab</v>
      </c>
      <c r="AH15" t="str">
        <f t="shared" si="23"/>
        <v>a²b²</v>
      </c>
      <c r="AI15" t="str">
        <f t="shared" si="24"/>
        <v>b</v>
      </c>
      <c r="AJ15" t="str">
        <f t="shared" si="25"/>
        <v>ab²</v>
      </c>
      <c r="AK15" t="str">
        <f t="shared" si="26"/>
        <v>49ab</v>
      </c>
      <c r="AL15" t="str">
        <f t="shared" si="27"/>
        <v>+ 28a²b²</v>
      </c>
      <c r="AM15" t="str">
        <f t="shared" si="28"/>
        <v>+ 42b</v>
      </c>
      <c r="AN15" t="str">
        <f t="shared" si="29"/>
        <v>+ 24ab²</v>
      </c>
      <c r="AO15" t="str">
        <f t="shared" si="30"/>
        <v>49ab + 28a²b² + 42b + 24ab²</v>
      </c>
      <c r="AP15">
        <f>IF(SUMIF($AG15:$AJ15,AP$2,$Y15:$AB15)&lt;&gt;0,SUMIF($AG15:$AJ15,AP$2,$Y15:$AB15),"")</f>
      </c>
      <c r="AQ15">
        <f t="shared" si="0"/>
      </c>
      <c r="AR15">
        <f t="shared" si="0"/>
      </c>
      <c r="AS15">
        <f t="shared" si="0"/>
        <v>42</v>
      </c>
      <c r="AT15">
        <f t="shared" si="0"/>
      </c>
      <c r="AU15">
        <f t="shared" si="0"/>
      </c>
      <c r="AV15">
        <f t="shared" si="0"/>
        <v>49</v>
      </c>
      <c r="AW15">
        <f t="shared" si="0"/>
      </c>
      <c r="AX15">
        <f t="shared" si="0"/>
      </c>
      <c r="AY15">
        <f t="shared" si="0"/>
        <v>24</v>
      </c>
      <c r="AZ15">
        <f t="shared" si="0"/>
        <v>28</v>
      </c>
      <c r="BA15">
        <f t="shared" si="0"/>
      </c>
      <c r="BB15" t="str">
        <f t="shared" si="47"/>
        <v>49ab + 28a²b² + 42b + 24ab²</v>
      </c>
      <c r="BC15">
        <f t="shared" si="48"/>
      </c>
      <c r="BD15">
        <f t="shared" si="31"/>
        <v>4</v>
      </c>
      <c r="BE15">
        <f t="shared" si="32"/>
      </c>
      <c r="BF15">
        <f t="shared" si="33"/>
      </c>
      <c r="BG15">
        <f t="shared" si="34"/>
      </c>
      <c r="BH15" t="str">
        <f t="shared" si="35"/>
        <v> + 42b</v>
      </c>
      <c r="BI15">
        <f t="shared" si="36"/>
      </c>
      <c r="BJ15">
        <f t="shared" si="37"/>
      </c>
      <c r="BK15" t="str">
        <f t="shared" si="38"/>
        <v> + 49ab</v>
      </c>
      <c r="BL15">
        <f t="shared" si="39"/>
      </c>
      <c r="BM15">
        <f t="shared" si="40"/>
      </c>
      <c r="BN15" t="str">
        <f t="shared" si="41"/>
        <v> + 24ab²</v>
      </c>
      <c r="BO15" t="str">
        <f t="shared" si="42"/>
        <v> + 28a²b²</v>
      </c>
      <c r="BP15">
        <f t="shared" si="43"/>
      </c>
      <c r="BQ15" t="str">
        <f t="shared" si="44"/>
        <v> + 42b + 49ab + 24ab² + 28a²b²</v>
      </c>
      <c r="BY15" s="6" t="s">
        <v>40</v>
      </c>
      <c r="BZ15" s="6" t="s">
        <v>40</v>
      </c>
      <c r="CC15">
        <f ca="1" t="shared" si="45"/>
        <v>2</v>
      </c>
      <c r="CD15">
        <f ca="1" t="shared" si="46"/>
        <v>3</v>
      </c>
    </row>
    <row r="16" spans="1:82" ht="12.75">
      <c r="A16">
        <f t="shared" si="1"/>
        <v>28</v>
      </c>
      <c r="B16">
        <f ca="1">RAND()</f>
        <v>0.02351798738266586</v>
      </c>
      <c r="C16">
        <f ca="1" t="shared" si="2"/>
        <v>3</v>
      </c>
      <c r="D16">
        <f ca="1" t="shared" si="2"/>
        <v>5</v>
      </c>
      <c r="E16">
        <f ca="1" t="shared" si="2"/>
        <v>6</v>
      </c>
      <c r="F16">
        <f ca="1" t="shared" si="2"/>
        <v>3</v>
      </c>
      <c r="G16">
        <f ca="1" t="shared" si="3"/>
        <v>2</v>
      </c>
      <c r="H16">
        <f t="shared" si="4"/>
        <v>3</v>
      </c>
      <c r="I16">
        <f ca="1" t="shared" si="5"/>
        <v>6</v>
      </c>
      <c r="J16">
        <f t="shared" si="6"/>
        <v>5</v>
      </c>
      <c r="K16">
        <f ca="1" t="shared" si="7"/>
        <v>-1</v>
      </c>
      <c r="L16">
        <f ca="1" t="shared" si="7"/>
        <v>1</v>
      </c>
      <c r="M16">
        <f ca="1" t="shared" si="7"/>
        <v>1</v>
      </c>
      <c r="N16">
        <f ca="1" t="shared" si="7"/>
        <v>-1</v>
      </c>
      <c r="O16" t="str">
        <f>IF(K16=1,"","-")</f>
        <v>-</v>
      </c>
      <c r="P16" t="str">
        <f>IF(L16=1,"+","-")</f>
        <v>+</v>
      </c>
      <c r="Q16">
        <f t="shared" si="8"/>
      </c>
      <c r="R16" t="str">
        <f>IF(N16=1,"+","-")</f>
        <v>-</v>
      </c>
      <c r="S16" t="str">
        <f t="shared" si="9"/>
        <v>b</v>
      </c>
      <c r="T16" t="str">
        <f t="shared" si="10"/>
        <v>ab</v>
      </c>
      <c r="U16" t="str">
        <f t="shared" si="11"/>
        <v> </v>
      </c>
      <c r="V16" t="str">
        <f t="shared" si="12"/>
        <v>b²</v>
      </c>
      <c r="W16" t="str">
        <f t="shared" si="13"/>
        <v>(-3b + 5ab) · (6  - 3b²) =</v>
      </c>
      <c r="X16" t="str">
        <f>$C16*$D16&amp;S16&amp;U16&amp;" - "&amp;$C16*$E16&amp;S16&amp;"²"</f>
        <v>15b  - 18b²</v>
      </c>
      <c r="Y16">
        <f t="shared" si="14"/>
        <v>-18</v>
      </c>
      <c r="Z16">
        <f t="shared" si="15"/>
        <v>9</v>
      </c>
      <c r="AA16">
        <f t="shared" si="16"/>
        <v>30</v>
      </c>
      <c r="AB16">
        <f t="shared" si="17"/>
        <v>-15</v>
      </c>
      <c r="AC16" t="str">
        <f t="shared" si="18"/>
        <v>b</v>
      </c>
      <c r="AD16" t="str">
        <f t="shared" si="19"/>
        <v>bb²</v>
      </c>
      <c r="AE16" t="str">
        <f t="shared" si="20"/>
        <v>ab</v>
      </c>
      <c r="AF16" t="str">
        <f t="shared" si="21"/>
        <v>abb²</v>
      </c>
      <c r="AG16" t="str">
        <f t="shared" si="22"/>
        <v>b</v>
      </c>
      <c r="AH16" t="str">
        <f t="shared" si="23"/>
        <v>b³</v>
      </c>
      <c r="AI16" t="str">
        <f t="shared" si="24"/>
        <v>ab</v>
      </c>
      <c r="AJ16" t="str">
        <f t="shared" si="25"/>
        <v>ab³</v>
      </c>
      <c r="AK16" t="str">
        <f t="shared" si="26"/>
        <v>-18b</v>
      </c>
      <c r="AL16" t="str">
        <f t="shared" si="27"/>
        <v>+ 9b³</v>
      </c>
      <c r="AM16" t="str">
        <f t="shared" si="28"/>
        <v>+ 30ab</v>
      </c>
      <c r="AN16" t="str">
        <f t="shared" si="29"/>
        <v>- 15ab³</v>
      </c>
      <c r="AO16" t="str">
        <f t="shared" si="30"/>
        <v>-18b + 9b³ + 30ab - 15ab³</v>
      </c>
      <c r="AP16">
        <f>IF(SUMIF($AG16:$AJ16,AP$2,$Y16:$AB16)&lt;&gt;0,SUMIF($AG16:$AJ16,AP$2,$Y16:$AB16),"")</f>
      </c>
      <c r="AQ16">
        <f t="shared" si="0"/>
      </c>
      <c r="AR16">
        <f t="shared" si="0"/>
      </c>
      <c r="AS16">
        <f t="shared" si="0"/>
        <v>-18</v>
      </c>
      <c r="AT16">
        <f t="shared" si="0"/>
      </c>
      <c r="AU16">
        <f t="shared" si="0"/>
        <v>9</v>
      </c>
      <c r="AV16">
        <f t="shared" si="0"/>
        <v>30</v>
      </c>
      <c r="AW16">
        <f t="shared" si="0"/>
      </c>
      <c r="AX16">
        <f t="shared" si="0"/>
      </c>
      <c r="AY16">
        <f t="shared" si="0"/>
      </c>
      <c r="AZ16">
        <f t="shared" si="0"/>
      </c>
      <c r="BA16">
        <f t="shared" si="0"/>
      </c>
      <c r="BB16" t="str">
        <f t="shared" si="47"/>
        <v>-18b + 9b³ + 30ab - 15ab³</v>
      </c>
      <c r="BC16" t="str">
        <f t="shared" si="48"/>
        <v>=  - 18b + 9b³ + 30ab</v>
      </c>
      <c r="BD16">
        <f t="shared" si="31"/>
        <v>3</v>
      </c>
      <c r="BE16">
        <f t="shared" si="32"/>
      </c>
      <c r="BF16">
        <f t="shared" si="33"/>
      </c>
      <c r="BG16">
        <f t="shared" si="34"/>
      </c>
      <c r="BH16" t="str">
        <f t="shared" si="35"/>
        <v> - 18b</v>
      </c>
      <c r="BI16">
        <f t="shared" si="36"/>
      </c>
      <c r="BJ16" t="str">
        <f t="shared" si="37"/>
        <v> + 9b³</v>
      </c>
      <c r="BK16" t="str">
        <f t="shared" si="38"/>
        <v> + 30ab</v>
      </c>
      <c r="BL16">
        <f t="shared" si="39"/>
      </c>
      <c r="BM16">
        <f t="shared" si="40"/>
      </c>
      <c r="BN16">
        <f t="shared" si="41"/>
      </c>
      <c r="BO16">
        <f t="shared" si="42"/>
      </c>
      <c r="BP16">
        <f t="shared" si="43"/>
      </c>
      <c r="BQ16" t="str">
        <f t="shared" si="44"/>
        <v> - 18b + 9b³ + 30ab</v>
      </c>
      <c r="BY16" s="6" t="s">
        <v>58</v>
      </c>
      <c r="BZ16" s="6" t="s">
        <v>42</v>
      </c>
      <c r="CC16">
        <f ca="1" t="shared" si="45"/>
        <v>3</v>
      </c>
      <c r="CD16">
        <f ca="1" t="shared" si="46"/>
        <v>5</v>
      </c>
    </row>
    <row r="17" spans="1:82" ht="12.75">
      <c r="A17">
        <f t="shared" si="1"/>
        <v>23</v>
      </c>
      <c r="B17">
        <f ca="1">RAND()</f>
        <v>0.11964265783736916</v>
      </c>
      <c r="C17">
        <f ca="1" t="shared" si="2"/>
        <v>4</v>
      </c>
      <c r="D17">
        <f ca="1" t="shared" si="2"/>
        <v>4</v>
      </c>
      <c r="E17">
        <f ca="1" t="shared" si="2"/>
        <v>7</v>
      </c>
      <c r="F17">
        <f ca="1" t="shared" si="2"/>
        <v>6</v>
      </c>
      <c r="G17">
        <f ca="1" t="shared" si="3"/>
        <v>2</v>
      </c>
      <c r="H17">
        <f t="shared" si="4"/>
        <v>4</v>
      </c>
      <c r="I17">
        <f ca="1" t="shared" si="5"/>
        <v>1</v>
      </c>
      <c r="J17">
        <f t="shared" si="6"/>
        <v>3</v>
      </c>
      <c r="K17">
        <f ca="1" t="shared" si="7"/>
        <v>-1</v>
      </c>
      <c r="L17">
        <f ca="1" t="shared" si="7"/>
        <v>-1</v>
      </c>
      <c r="M17">
        <f ca="1" t="shared" si="7"/>
        <v>-1</v>
      </c>
      <c r="N17">
        <f ca="1" t="shared" si="7"/>
        <v>-1</v>
      </c>
      <c r="O17" t="str">
        <f>IF(K17=1,"","-")</f>
        <v>-</v>
      </c>
      <c r="P17" t="str">
        <f>IF(L17=1,"+","-")</f>
        <v>-</v>
      </c>
      <c r="Q17" t="str">
        <f t="shared" si="8"/>
        <v>-</v>
      </c>
      <c r="R17" t="str">
        <f>IF(N17=1,"+","-")</f>
        <v>-</v>
      </c>
      <c r="S17" t="str">
        <f t="shared" si="9"/>
        <v>b</v>
      </c>
      <c r="T17" t="str">
        <f t="shared" si="10"/>
        <v>ba</v>
      </c>
      <c r="U17" t="str">
        <f t="shared" si="11"/>
        <v>a</v>
      </c>
      <c r="V17" t="str">
        <f t="shared" si="12"/>
        <v>ab</v>
      </c>
      <c r="W17" t="str">
        <f t="shared" si="13"/>
        <v>(-4b - 4ba) · (-7a - 6ab) =</v>
      </c>
      <c r="X17" t="str">
        <f>$C17*$D17&amp;$S17&amp;" + "&amp;$C17*$E17</f>
        <v>16b + 28</v>
      </c>
      <c r="Y17">
        <f t="shared" si="14"/>
        <v>28</v>
      </c>
      <c r="Z17">
        <f t="shared" si="15"/>
        <v>24</v>
      </c>
      <c r="AA17">
        <f t="shared" si="16"/>
        <v>28</v>
      </c>
      <c r="AB17">
        <f t="shared" si="17"/>
        <v>24</v>
      </c>
      <c r="AC17" t="str">
        <f t="shared" si="18"/>
        <v>ba</v>
      </c>
      <c r="AD17" t="str">
        <f t="shared" si="19"/>
        <v>bab</v>
      </c>
      <c r="AE17" t="str">
        <f t="shared" si="20"/>
        <v>baa</v>
      </c>
      <c r="AF17" t="str">
        <f t="shared" si="21"/>
        <v>baab</v>
      </c>
      <c r="AG17" t="str">
        <f t="shared" si="22"/>
        <v>ab</v>
      </c>
      <c r="AH17" t="str">
        <f t="shared" si="23"/>
        <v>ab²</v>
      </c>
      <c r="AI17" t="str">
        <f t="shared" si="24"/>
        <v>a²b</v>
      </c>
      <c r="AJ17" t="str">
        <f t="shared" si="25"/>
        <v>a²b²</v>
      </c>
      <c r="AK17" t="str">
        <f t="shared" si="26"/>
        <v>28ab</v>
      </c>
      <c r="AL17" t="str">
        <f t="shared" si="27"/>
        <v>+ 24ab²</v>
      </c>
      <c r="AM17" t="str">
        <f t="shared" si="28"/>
        <v>+ 28a²b</v>
      </c>
      <c r="AN17" t="str">
        <f t="shared" si="29"/>
        <v>+ 24a²b²</v>
      </c>
      <c r="AO17" t="str">
        <f t="shared" si="30"/>
        <v>28ab + 24ab² + 28a²b + 24a²b²</v>
      </c>
      <c r="AP17">
        <f>IF(SUMIF($AG17:$AJ17,AP$2,$Y17:$AB17)&lt;&gt;0,SUMIF($AG17:$AJ17,AP$2,$Y17:$AB17),"")</f>
      </c>
      <c r="AQ17">
        <f t="shared" si="0"/>
      </c>
      <c r="AR17">
        <f t="shared" si="0"/>
      </c>
      <c r="AS17">
        <f t="shared" si="0"/>
      </c>
      <c r="AT17">
        <f t="shared" si="0"/>
      </c>
      <c r="AU17">
        <f t="shared" si="0"/>
      </c>
      <c r="AV17">
        <f t="shared" si="0"/>
        <v>28</v>
      </c>
      <c r="AW17">
        <f t="shared" si="0"/>
        <v>28</v>
      </c>
      <c r="AX17">
        <f t="shared" si="0"/>
      </c>
      <c r="AY17">
        <f t="shared" si="0"/>
        <v>24</v>
      </c>
      <c r="AZ17">
        <f t="shared" si="0"/>
        <v>24</v>
      </c>
      <c r="BA17">
        <f t="shared" si="0"/>
      </c>
      <c r="BB17" t="str">
        <f t="shared" si="47"/>
        <v>28ab + 24ab² + 28a²b + 24a²b²</v>
      </c>
      <c r="BC17">
        <f t="shared" si="48"/>
      </c>
      <c r="BD17">
        <f t="shared" si="31"/>
        <v>4</v>
      </c>
      <c r="BE17">
        <f t="shared" si="32"/>
      </c>
      <c r="BF17">
        <f t="shared" si="33"/>
      </c>
      <c r="BG17">
        <f t="shared" si="34"/>
      </c>
      <c r="BH17">
        <f t="shared" si="35"/>
      </c>
      <c r="BI17">
        <f t="shared" si="36"/>
      </c>
      <c r="BJ17">
        <f t="shared" si="37"/>
      </c>
      <c r="BK17" t="str">
        <f t="shared" si="38"/>
        <v> + 28ab</v>
      </c>
      <c r="BL17" t="str">
        <f t="shared" si="39"/>
        <v> + 28a²b</v>
      </c>
      <c r="BM17">
        <f t="shared" si="40"/>
      </c>
      <c r="BN17" t="str">
        <f t="shared" si="41"/>
        <v> + 24ab²</v>
      </c>
      <c r="BO17" t="str">
        <f t="shared" si="42"/>
        <v> + 24a²b²</v>
      </c>
      <c r="BP17">
        <f t="shared" si="43"/>
      </c>
      <c r="BQ17" t="str">
        <f t="shared" si="44"/>
        <v> + 28ab + 28a²b + 24ab² + 24a²b²</v>
      </c>
      <c r="BY17" s="6" t="s">
        <v>59</v>
      </c>
      <c r="BZ17" s="6" t="s">
        <v>60</v>
      </c>
      <c r="CC17">
        <f ca="1" t="shared" si="45"/>
        <v>4</v>
      </c>
      <c r="CD17">
        <f ca="1" t="shared" si="46"/>
        <v>3</v>
      </c>
    </row>
    <row r="18" spans="1:82" ht="12.75">
      <c r="A18">
        <f t="shared" si="1"/>
        <v>20</v>
      </c>
      <c r="B18">
        <f ca="1">RAND()</f>
        <v>0.40164951894184064</v>
      </c>
      <c r="C18">
        <f ca="1" t="shared" si="2"/>
        <v>7</v>
      </c>
      <c r="D18">
        <f ca="1" t="shared" si="2"/>
        <v>6</v>
      </c>
      <c r="E18">
        <f ca="1" t="shared" si="2"/>
        <v>4</v>
      </c>
      <c r="F18">
        <f ca="1" t="shared" si="2"/>
        <v>5</v>
      </c>
      <c r="G18">
        <f ca="1" t="shared" si="3"/>
        <v>3</v>
      </c>
      <c r="H18">
        <f t="shared" si="4"/>
        <v>4</v>
      </c>
      <c r="I18">
        <f ca="1" t="shared" si="5"/>
        <v>6</v>
      </c>
      <c r="J18">
        <f t="shared" si="6"/>
        <v>1</v>
      </c>
      <c r="K18">
        <f ca="1" t="shared" si="7"/>
        <v>-1</v>
      </c>
      <c r="L18">
        <f ca="1" t="shared" si="7"/>
        <v>1</v>
      </c>
      <c r="M18">
        <f ca="1" t="shared" si="7"/>
        <v>-1</v>
      </c>
      <c r="N18">
        <f ca="1" t="shared" si="7"/>
        <v>-1</v>
      </c>
      <c r="O18" t="str">
        <f>IF(K18=1,"","-")</f>
        <v>-</v>
      </c>
      <c r="P18" t="str">
        <f>IF(L18=1,"+","-")</f>
        <v>+</v>
      </c>
      <c r="Q18" t="str">
        <f t="shared" si="8"/>
        <v>-</v>
      </c>
      <c r="R18" t="str">
        <f>IF(N18=1,"+","-")</f>
        <v>-</v>
      </c>
      <c r="S18" t="str">
        <f t="shared" si="9"/>
        <v>ab</v>
      </c>
      <c r="T18" t="str">
        <f t="shared" si="10"/>
        <v>ba</v>
      </c>
      <c r="U18" t="str">
        <f t="shared" si="11"/>
        <v> </v>
      </c>
      <c r="V18" t="str">
        <f t="shared" si="12"/>
        <v>a</v>
      </c>
      <c r="W18" t="str">
        <f t="shared" si="13"/>
        <v>(-7ab + 6ba) · (-4  - 5a) =</v>
      </c>
      <c r="X18" t="str">
        <f>$C18*$D18&amp;$S18&amp;" - "&amp;$C18*$E18</f>
        <v>42ab - 28</v>
      </c>
      <c r="Y18">
        <f t="shared" si="14"/>
        <v>28</v>
      </c>
      <c r="Z18">
        <f t="shared" si="15"/>
        <v>35</v>
      </c>
      <c r="AA18">
        <f t="shared" si="16"/>
        <v>-24</v>
      </c>
      <c r="AB18">
        <f t="shared" si="17"/>
        <v>-30</v>
      </c>
      <c r="AC18" t="str">
        <f t="shared" si="18"/>
        <v>ab</v>
      </c>
      <c r="AD18" t="str">
        <f t="shared" si="19"/>
        <v>aba</v>
      </c>
      <c r="AE18" t="str">
        <f t="shared" si="20"/>
        <v>ba</v>
      </c>
      <c r="AF18" t="str">
        <f t="shared" si="21"/>
        <v>baa</v>
      </c>
      <c r="AG18" t="str">
        <f t="shared" si="22"/>
        <v>ab</v>
      </c>
      <c r="AH18" t="str">
        <f t="shared" si="23"/>
        <v>a²b</v>
      </c>
      <c r="AI18" t="str">
        <f t="shared" si="24"/>
        <v>ab</v>
      </c>
      <c r="AJ18" t="str">
        <f t="shared" si="25"/>
        <v>a²b</v>
      </c>
      <c r="AK18" t="str">
        <f t="shared" si="26"/>
        <v>28ab</v>
      </c>
      <c r="AL18" t="str">
        <f t="shared" si="27"/>
        <v>+ 35a²b</v>
      </c>
      <c r="AM18" t="str">
        <f t="shared" si="28"/>
        <v>- 24ab</v>
      </c>
      <c r="AN18" t="str">
        <f t="shared" si="29"/>
        <v>- 30a²b</v>
      </c>
      <c r="AO18" t="str">
        <f t="shared" si="30"/>
        <v>28ab + 35a²b - 24ab - 30a²b</v>
      </c>
      <c r="AP18">
        <f>IF(SUMIF($AG18:$AJ18,AP$2,$Y18:$AB18)&lt;&gt;0,SUMIF($AG18:$AJ18,AP$2,$Y18:$AB18),"")</f>
      </c>
      <c r="AQ18">
        <f t="shared" si="0"/>
      </c>
      <c r="AR18">
        <f t="shared" si="0"/>
      </c>
      <c r="AS18">
        <f t="shared" si="0"/>
      </c>
      <c r="AT18">
        <f t="shared" si="0"/>
      </c>
      <c r="AU18">
        <f t="shared" si="0"/>
      </c>
      <c r="AV18">
        <f t="shared" si="0"/>
        <v>4</v>
      </c>
      <c r="AW18">
        <f t="shared" si="0"/>
        <v>5</v>
      </c>
      <c r="AX18">
        <f t="shared" si="0"/>
      </c>
      <c r="AY18">
        <f t="shared" si="0"/>
      </c>
      <c r="AZ18">
        <f t="shared" si="0"/>
      </c>
      <c r="BA18">
        <f t="shared" si="0"/>
      </c>
      <c r="BB18" t="str">
        <f t="shared" si="47"/>
        <v>28ab + 35a²b - 24ab - 30a²b</v>
      </c>
      <c r="BC18" t="str">
        <f t="shared" si="48"/>
        <v>=  + 4ab + 5a²b</v>
      </c>
      <c r="BD18">
        <f t="shared" si="31"/>
        <v>2</v>
      </c>
      <c r="BE18">
        <f t="shared" si="32"/>
      </c>
      <c r="BF18">
        <f t="shared" si="33"/>
      </c>
      <c r="BG18">
        <f t="shared" si="34"/>
      </c>
      <c r="BH18">
        <f t="shared" si="35"/>
      </c>
      <c r="BI18">
        <f t="shared" si="36"/>
      </c>
      <c r="BJ18">
        <f t="shared" si="37"/>
      </c>
      <c r="BK18" t="str">
        <f t="shared" si="38"/>
        <v> + 4ab</v>
      </c>
      <c r="BL18" t="str">
        <f t="shared" si="39"/>
        <v> + 5a²b</v>
      </c>
      <c r="BM18">
        <f t="shared" si="40"/>
      </c>
      <c r="BN18">
        <f t="shared" si="41"/>
      </c>
      <c r="BO18">
        <f t="shared" si="42"/>
      </c>
      <c r="BP18">
        <f t="shared" si="43"/>
      </c>
      <c r="BQ18" t="str">
        <f t="shared" si="44"/>
        <v> + 4ab + 5a²b</v>
      </c>
      <c r="BY18" s="6" t="s">
        <v>61</v>
      </c>
      <c r="BZ18" s="6" t="s">
        <v>44</v>
      </c>
      <c r="CC18">
        <f ca="1" t="shared" si="45"/>
        <v>4</v>
      </c>
      <c r="CD18">
        <f ca="1" t="shared" si="46"/>
        <v>1</v>
      </c>
    </row>
    <row r="19" spans="1:82" ht="12.75">
      <c r="A19">
        <f t="shared" si="1"/>
        <v>6</v>
      </c>
      <c r="B19">
        <f ca="1">RAND()</f>
        <v>0.8698661661912017</v>
      </c>
      <c r="C19">
        <f ca="1" t="shared" si="2"/>
        <v>6</v>
      </c>
      <c r="D19">
        <f ca="1" t="shared" si="2"/>
        <v>2</v>
      </c>
      <c r="E19">
        <f ca="1" t="shared" si="2"/>
        <v>8</v>
      </c>
      <c r="F19">
        <f ca="1" t="shared" si="2"/>
        <v>6</v>
      </c>
      <c r="G19">
        <f ca="1" t="shared" si="3"/>
        <v>1</v>
      </c>
      <c r="H19">
        <f t="shared" si="4"/>
        <v>3</v>
      </c>
      <c r="I19">
        <f ca="1" t="shared" si="5"/>
        <v>2</v>
      </c>
      <c r="J19">
        <f t="shared" si="6"/>
        <v>5</v>
      </c>
      <c r="K19">
        <f ca="1" t="shared" si="7"/>
        <v>-1</v>
      </c>
      <c r="L19">
        <f ca="1" t="shared" si="7"/>
        <v>1</v>
      </c>
      <c r="M19">
        <f ca="1" t="shared" si="7"/>
        <v>1</v>
      </c>
      <c r="N19">
        <f ca="1" t="shared" si="7"/>
        <v>1</v>
      </c>
      <c r="O19" t="str">
        <f>IF(K19=1,"","-")</f>
        <v>-</v>
      </c>
      <c r="P19" t="str">
        <f>IF(L19=1,"+","-")</f>
        <v>+</v>
      </c>
      <c r="Q19">
        <f t="shared" si="8"/>
      </c>
      <c r="R19" t="str">
        <f>IF(N19=1,"+","-")</f>
        <v>+</v>
      </c>
      <c r="S19" t="str">
        <f t="shared" si="9"/>
        <v>a</v>
      </c>
      <c r="T19" t="str">
        <f t="shared" si="10"/>
        <v>ab</v>
      </c>
      <c r="U19" t="str">
        <f t="shared" si="11"/>
        <v>a²</v>
      </c>
      <c r="V19" t="str">
        <f t="shared" si="12"/>
        <v>b²</v>
      </c>
      <c r="W19" t="str">
        <f t="shared" si="13"/>
        <v>(-6a + 2ab) · (8a² + 6b²) =</v>
      </c>
      <c r="X19" t="str">
        <f>$C19*$D19&amp;$S19&amp;" + "&amp;$C19*$E19&amp;U19</f>
        <v>12a + 48a²</v>
      </c>
      <c r="Y19">
        <f t="shared" si="14"/>
        <v>-48</v>
      </c>
      <c r="Z19">
        <f t="shared" si="15"/>
        <v>-36</v>
      </c>
      <c r="AA19">
        <f t="shared" si="16"/>
        <v>16</v>
      </c>
      <c r="AB19">
        <f t="shared" si="17"/>
        <v>12</v>
      </c>
      <c r="AC19" t="str">
        <f t="shared" si="18"/>
        <v>aa²</v>
      </c>
      <c r="AD19" t="str">
        <f t="shared" si="19"/>
        <v>ab²</v>
      </c>
      <c r="AE19" t="str">
        <f t="shared" si="20"/>
        <v>aba²</v>
      </c>
      <c r="AF19" t="str">
        <f t="shared" si="21"/>
        <v>abb²</v>
      </c>
      <c r="AG19" t="str">
        <f t="shared" si="22"/>
        <v>a³</v>
      </c>
      <c r="AH19" t="str">
        <f t="shared" si="23"/>
        <v>ab²</v>
      </c>
      <c r="AI19" t="str">
        <f t="shared" si="24"/>
        <v>a³b</v>
      </c>
      <c r="AJ19" t="str">
        <f t="shared" si="25"/>
        <v>ab³</v>
      </c>
      <c r="AK19" t="str">
        <f t="shared" si="26"/>
        <v>-48a³</v>
      </c>
      <c r="AL19" t="str">
        <f t="shared" si="27"/>
        <v>- 36ab²</v>
      </c>
      <c r="AM19" t="str">
        <f t="shared" si="28"/>
        <v>+ 16a³b</v>
      </c>
      <c r="AN19" t="str">
        <f t="shared" si="29"/>
        <v>+ 12ab³</v>
      </c>
      <c r="AO19" t="str">
        <f t="shared" si="30"/>
        <v>-48a³ - 36ab² + 16a³b + 12ab³</v>
      </c>
      <c r="AP19">
        <f>IF(SUMIF($AG19:$AJ19,AP$2,$Y19:$AB19)&lt;&gt;0,SUMIF($AG19:$AJ19,AP$2,$Y19:$AB19),"")</f>
      </c>
      <c r="AQ19">
        <f>IF(SUMIF($AG19:$AJ19,AQ$2,$Y19:$AB19)&lt;&gt;0,SUMIF($AG19:$AJ19,AQ$2,$Y19:$AB19),"")</f>
      </c>
      <c r="AR19">
        <f>IF(SUMIF($AG19:$AJ19,AR$2,$Y19:$AB19)&lt;&gt;0,SUMIF($AG19:$AJ19,AR$2,$Y19:$AB19),"")</f>
        <v>-48</v>
      </c>
      <c r="AS19">
        <f>IF(SUMIF($AG19:$AJ19,AS$2,$Y19:$AB19)&lt;&gt;0,SUMIF($AG19:$AJ19,AS$2,$Y19:$AB19),"")</f>
      </c>
      <c r="AT19">
        <f>IF(SUMIF($AG19:$AJ19,AT$2,$Y19:$AB19)&lt;&gt;0,SUMIF($AG19:$AJ19,AT$2,$Y19:$AB19),"")</f>
      </c>
      <c r="AU19">
        <f>IF(SUMIF($AG19:$AJ19,AU$2,$Y19:$AB19)&lt;&gt;0,SUMIF($AG19:$AJ19,AU$2,$Y19:$AB19),"")</f>
      </c>
      <c r="AV19">
        <f>IF(SUMIF($AG19:$AJ19,AV$2,$Y19:$AB19)&lt;&gt;0,SUMIF($AG19:$AJ19,AV$2,$Y19:$AB19),"")</f>
      </c>
      <c r="AW19">
        <f>IF(SUMIF($AG19:$AJ19,AW$2,$Y19:$AB19)&lt;&gt;0,SUMIF($AG19:$AJ19,AW$2,$Y19:$AB19),"")</f>
      </c>
      <c r="AX19">
        <f>IF(SUMIF($AG19:$AJ19,AX$2,$Y19:$AB19)&lt;&gt;0,SUMIF($AG19:$AJ19,AX$2,$Y19:$AB19),"")</f>
        <v>16</v>
      </c>
      <c r="AY19">
        <f>IF(SUMIF($AG19:$AJ19,AY$2,$Y19:$AB19)&lt;&gt;0,SUMIF($AG19:$AJ19,AY$2,$Y19:$AB19),"")</f>
        <v>-36</v>
      </c>
      <c r="AZ19">
        <f>IF(SUMIF($AG19:$AJ19,AZ$2,$Y19:$AB19)&lt;&gt;0,SUMIF($AG19:$AJ19,AZ$2,$Y19:$AB19),"")</f>
      </c>
      <c r="BA19">
        <f>IF(SUMIF($AG19:$AJ19,BA$2,$Y19:$AB19)&lt;&gt;0,SUMIF($AG19:$AJ19,BA$2,$Y19:$AB19),"")</f>
      </c>
      <c r="BB19" t="str">
        <f t="shared" si="47"/>
        <v>-48a³ - 36ab² + 16a³b + 12ab³</v>
      </c>
      <c r="BC19" t="str">
        <f t="shared" si="48"/>
        <v>=  - 48a³ + 16a³b - 36ab²</v>
      </c>
      <c r="BD19">
        <f t="shared" si="31"/>
        <v>3</v>
      </c>
      <c r="BE19">
        <f t="shared" si="32"/>
      </c>
      <c r="BF19">
        <f t="shared" si="33"/>
      </c>
      <c r="BG19" t="str">
        <f t="shared" si="34"/>
        <v> - 48a³</v>
      </c>
      <c r="BH19">
        <f t="shared" si="35"/>
      </c>
      <c r="BI19">
        <f t="shared" si="36"/>
      </c>
      <c r="BJ19">
        <f t="shared" si="37"/>
      </c>
      <c r="BK19">
        <f t="shared" si="38"/>
      </c>
      <c r="BL19">
        <f t="shared" si="39"/>
      </c>
      <c r="BM19" t="str">
        <f t="shared" si="40"/>
        <v> + 16a³b</v>
      </c>
      <c r="BN19" t="str">
        <f t="shared" si="41"/>
        <v> - 36ab²</v>
      </c>
      <c r="BO19">
        <f t="shared" si="42"/>
      </c>
      <c r="BP19">
        <f t="shared" si="43"/>
      </c>
      <c r="BQ19" t="str">
        <f t="shared" si="44"/>
        <v> - 48a³ + 16a³b - 36ab²</v>
      </c>
      <c r="BY19" s="6" t="s">
        <v>62</v>
      </c>
      <c r="BZ19" s="6" t="s">
        <v>43</v>
      </c>
      <c r="CC19">
        <f ca="1" t="shared" si="45"/>
        <v>3</v>
      </c>
      <c r="CD19">
        <f ca="1" t="shared" si="46"/>
        <v>5</v>
      </c>
    </row>
    <row r="20" spans="1:82" ht="12.75">
      <c r="A20">
        <f t="shared" si="1"/>
        <v>21</v>
      </c>
      <c r="B20">
        <f ca="1">RAND()</f>
        <v>0.381925415658689</v>
      </c>
      <c r="C20">
        <f ca="1" t="shared" si="2"/>
        <v>8</v>
      </c>
      <c r="D20">
        <f ca="1" t="shared" si="2"/>
        <v>6</v>
      </c>
      <c r="E20">
        <f ca="1" t="shared" si="2"/>
        <v>5</v>
      </c>
      <c r="F20">
        <f ca="1" t="shared" si="2"/>
        <v>9</v>
      </c>
      <c r="G20">
        <f ca="1" t="shared" si="3"/>
        <v>2</v>
      </c>
      <c r="H20">
        <f t="shared" si="4"/>
        <v>4</v>
      </c>
      <c r="I20">
        <f ca="1" t="shared" si="5"/>
        <v>1</v>
      </c>
      <c r="J20">
        <f t="shared" si="6"/>
        <v>2</v>
      </c>
      <c r="K20">
        <f ca="1" t="shared" si="7"/>
        <v>1</v>
      </c>
      <c r="L20">
        <f ca="1" t="shared" si="7"/>
        <v>1</v>
      </c>
      <c r="M20">
        <f ca="1" t="shared" si="7"/>
        <v>1</v>
      </c>
      <c r="N20">
        <f ca="1" t="shared" si="7"/>
        <v>-1</v>
      </c>
      <c r="O20">
        <f>IF(K20=1,"","-")</f>
      </c>
      <c r="P20" t="str">
        <f>IF(L20=1,"+","-")</f>
        <v>+</v>
      </c>
      <c r="Q20">
        <f t="shared" si="8"/>
      </c>
      <c r="R20" t="str">
        <f>IF(N20=1,"+","-")</f>
        <v>-</v>
      </c>
      <c r="S20" t="str">
        <f t="shared" si="9"/>
        <v>b</v>
      </c>
      <c r="T20" t="str">
        <f t="shared" si="10"/>
        <v>ba</v>
      </c>
      <c r="U20" t="str">
        <f t="shared" si="11"/>
        <v>a</v>
      </c>
      <c r="V20" t="str">
        <f t="shared" si="12"/>
        <v>a²</v>
      </c>
      <c r="W20" t="str">
        <f t="shared" si="13"/>
        <v>(8b + 6ba) · (5a - 9a²) =</v>
      </c>
      <c r="X20" t="str">
        <f>$C20*$D20&amp;$S20&amp;" - "&amp;$C20*$E20&amp;U20</f>
        <v>48b - 40a</v>
      </c>
      <c r="Y20">
        <f t="shared" si="14"/>
        <v>40</v>
      </c>
      <c r="Z20">
        <f t="shared" si="15"/>
        <v>-72</v>
      </c>
      <c r="AA20">
        <f t="shared" si="16"/>
        <v>30</v>
      </c>
      <c r="AB20">
        <f t="shared" si="17"/>
        <v>-54</v>
      </c>
      <c r="AC20" t="str">
        <f t="shared" si="18"/>
        <v>ba</v>
      </c>
      <c r="AD20" t="str">
        <f t="shared" si="19"/>
        <v>ba²</v>
      </c>
      <c r="AE20" t="str">
        <f t="shared" si="20"/>
        <v>baa</v>
      </c>
      <c r="AF20" t="str">
        <f t="shared" si="21"/>
        <v>baa²</v>
      </c>
      <c r="AG20" t="str">
        <f t="shared" si="22"/>
        <v>ab</v>
      </c>
      <c r="AH20" t="str">
        <f t="shared" si="23"/>
        <v>a²b</v>
      </c>
      <c r="AI20" t="str">
        <f t="shared" si="24"/>
        <v>a²b</v>
      </c>
      <c r="AJ20" t="str">
        <f t="shared" si="25"/>
        <v>a³b</v>
      </c>
      <c r="AK20" t="str">
        <f t="shared" si="26"/>
        <v>40ab</v>
      </c>
      <c r="AL20" t="str">
        <f t="shared" si="27"/>
        <v>- 72a²b</v>
      </c>
      <c r="AM20" t="str">
        <f t="shared" si="28"/>
        <v>+ 30a²b</v>
      </c>
      <c r="AN20" t="str">
        <f t="shared" si="29"/>
        <v>- 54a³b</v>
      </c>
      <c r="AO20" t="str">
        <f t="shared" si="30"/>
        <v>40ab - 72a²b + 30a²b - 54a³b</v>
      </c>
      <c r="AP20">
        <f aca="true" t="shared" si="49" ref="AP20:BA30">IF(SUMIF($AG20:$AJ20,AP$2,$Y20:$AB20)&lt;&gt;0,SUMIF($AG20:$AJ20,AP$2,$Y20:$AB20),"")</f>
      </c>
      <c r="AQ20">
        <f t="shared" si="49"/>
      </c>
      <c r="AR20">
        <f t="shared" si="49"/>
      </c>
      <c r="AS20">
        <f t="shared" si="49"/>
      </c>
      <c r="AT20">
        <f t="shared" si="49"/>
      </c>
      <c r="AU20">
        <f t="shared" si="49"/>
      </c>
      <c r="AV20">
        <f t="shared" si="49"/>
        <v>40</v>
      </c>
      <c r="AW20">
        <f t="shared" si="49"/>
        <v>-42</v>
      </c>
      <c r="AX20">
        <f t="shared" si="49"/>
        <v>-54</v>
      </c>
      <c r="AY20">
        <f t="shared" si="49"/>
      </c>
      <c r="AZ20">
        <f t="shared" si="49"/>
      </c>
      <c r="BA20">
        <f t="shared" si="49"/>
      </c>
      <c r="BB20" t="str">
        <f t="shared" si="47"/>
        <v>40ab - 72a²b + 30a²b - 54a³b</v>
      </c>
      <c r="BC20" t="str">
        <f t="shared" si="48"/>
        <v>=  + 40ab - 42a²b - 54a³b</v>
      </c>
      <c r="BD20">
        <f t="shared" si="31"/>
        <v>3</v>
      </c>
      <c r="BE20">
        <f t="shared" si="32"/>
      </c>
      <c r="BF20">
        <f t="shared" si="33"/>
      </c>
      <c r="BG20">
        <f t="shared" si="34"/>
      </c>
      <c r="BH20">
        <f t="shared" si="35"/>
      </c>
      <c r="BI20">
        <f t="shared" si="36"/>
      </c>
      <c r="BJ20">
        <f t="shared" si="37"/>
      </c>
      <c r="BK20" t="str">
        <f t="shared" si="38"/>
        <v> + 40ab</v>
      </c>
      <c r="BL20" t="str">
        <f t="shared" si="39"/>
        <v> - 42a²b</v>
      </c>
      <c r="BM20" t="str">
        <f t="shared" si="40"/>
        <v> - 54a³b</v>
      </c>
      <c r="BN20">
        <f t="shared" si="41"/>
      </c>
      <c r="BO20">
        <f t="shared" si="42"/>
      </c>
      <c r="BP20">
        <f t="shared" si="43"/>
      </c>
      <c r="BQ20" t="str">
        <f t="shared" si="44"/>
        <v> + 40ab - 42a²b - 54a³b</v>
      </c>
      <c r="BY20" s="6" t="s">
        <v>63</v>
      </c>
      <c r="BZ20" s="6" t="s">
        <v>64</v>
      </c>
      <c r="CC20">
        <f ca="1" t="shared" si="45"/>
        <v>4</v>
      </c>
      <c r="CD20">
        <f ca="1" t="shared" si="46"/>
        <v>1</v>
      </c>
    </row>
    <row r="21" spans="1:82" ht="12.75">
      <c r="A21">
        <f t="shared" si="1"/>
        <v>3</v>
      </c>
      <c r="B21">
        <f ca="1">RAND()</f>
        <v>0.8945033051114146</v>
      </c>
      <c r="C21">
        <f ca="1" t="shared" si="2"/>
        <v>6</v>
      </c>
      <c r="D21">
        <f ca="1" t="shared" si="2"/>
        <v>8</v>
      </c>
      <c r="E21">
        <f ca="1" t="shared" si="2"/>
        <v>6</v>
      </c>
      <c r="F21">
        <f ca="1" t="shared" si="2"/>
        <v>6</v>
      </c>
      <c r="G21">
        <f ca="1" t="shared" si="3"/>
        <v>2</v>
      </c>
      <c r="H21">
        <f t="shared" si="4"/>
        <v>3</v>
      </c>
      <c r="I21">
        <f ca="1" t="shared" si="5"/>
        <v>4</v>
      </c>
      <c r="J21">
        <f t="shared" si="6"/>
        <v>5</v>
      </c>
      <c r="K21">
        <f ca="1" t="shared" si="7"/>
        <v>1</v>
      </c>
      <c r="L21">
        <f ca="1" t="shared" si="7"/>
        <v>1</v>
      </c>
      <c r="M21">
        <f ca="1" t="shared" si="7"/>
        <v>1</v>
      </c>
      <c r="N21">
        <f ca="1" t="shared" si="7"/>
        <v>-1</v>
      </c>
      <c r="O21">
        <f>IF(K21=1,"","-")</f>
      </c>
      <c r="P21" t="str">
        <f>IF(L21=1,"+","-")</f>
        <v>+</v>
      </c>
      <c r="Q21">
        <f t="shared" si="8"/>
      </c>
      <c r="R21" t="str">
        <f>IF(N21=1,"+","-")</f>
        <v>-</v>
      </c>
      <c r="S21" t="str">
        <f t="shared" si="9"/>
        <v>b</v>
      </c>
      <c r="T21" t="str">
        <f t="shared" si="10"/>
        <v>ab</v>
      </c>
      <c r="U21" t="str">
        <f t="shared" si="11"/>
        <v>b</v>
      </c>
      <c r="V21" t="str">
        <f t="shared" si="12"/>
        <v>b²</v>
      </c>
      <c r="W21" t="str">
        <f t="shared" si="13"/>
        <v>(6b + 8ab) · (6b - 6b²) =</v>
      </c>
      <c r="X21" t="str">
        <f>$C21*$D21&amp;$S21&amp;"² + "&amp;$C21*$E21&amp;S21</f>
        <v>48b² + 36b</v>
      </c>
      <c r="Y21">
        <f t="shared" si="14"/>
        <v>36</v>
      </c>
      <c r="Z21">
        <f t="shared" si="15"/>
        <v>-36</v>
      </c>
      <c r="AA21">
        <f t="shared" si="16"/>
        <v>48</v>
      </c>
      <c r="AB21">
        <f t="shared" si="17"/>
        <v>-48</v>
      </c>
      <c r="AC21" t="str">
        <f t="shared" si="18"/>
        <v>bb</v>
      </c>
      <c r="AD21" t="str">
        <f t="shared" si="19"/>
        <v>bb²</v>
      </c>
      <c r="AE21" t="str">
        <f t="shared" si="20"/>
        <v>abb</v>
      </c>
      <c r="AF21" t="str">
        <f t="shared" si="21"/>
        <v>abb²</v>
      </c>
      <c r="AG21" t="str">
        <f t="shared" si="22"/>
        <v>b²</v>
      </c>
      <c r="AH21" t="str">
        <f t="shared" si="23"/>
        <v>b³</v>
      </c>
      <c r="AI21" t="str">
        <f t="shared" si="24"/>
        <v>ab²</v>
      </c>
      <c r="AJ21" t="str">
        <f t="shared" si="25"/>
        <v>ab³</v>
      </c>
      <c r="AK21" t="str">
        <f t="shared" si="26"/>
        <v>36b²</v>
      </c>
      <c r="AL21" t="str">
        <f t="shared" si="27"/>
        <v>- 36b³</v>
      </c>
      <c r="AM21" t="str">
        <f t="shared" si="28"/>
        <v>+ 48ab²</v>
      </c>
      <c r="AN21" t="str">
        <f t="shared" si="29"/>
        <v>- 48ab³</v>
      </c>
      <c r="AO21" t="str">
        <f t="shared" si="30"/>
        <v>36b² - 36b³ + 48ab² - 48ab³</v>
      </c>
      <c r="AP21">
        <f t="shared" si="49"/>
      </c>
      <c r="AQ21">
        <f t="shared" si="49"/>
      </c>
      <c r="AR21">
        <f t="shared" si="49"/>
      </c>
      <c r="AS21">
        <f t="shared" si="49"/>
      </c>
      <c r="AT21">
        <f t="shared" si="49"/>
        <v>36</v>
      </c>
      <c r="AU21">
        <f t="shared" si="49"/>
        <v>-36</v>
      </c>
      <c r="AV21">
        <f t="shared" si="49"/>
      </c>
      <c r="AW21">
        <f t="shared" si="49"/>
      </c>
      <c r="AX21">
        <f t="shared" si="49"/>
      </c>
      <c r="AY21">
        <f t="shared" si="49"/>
        <v>48</v>
      </c>
      <c r="AZ21">
        <f t="shared" si="49"/>
      </c>
      <c r="BA21">
        <f t="shared" si="49"/>
      </c>
      <c r="BB21" t="str">
        <f t="shared" si="47"/>
        <v>36b² - 36b³ + 48ab² - 48ab³</v>
      </c>
      <c r="BC21" t="str">
        <f t="shared" si="48"/>
        <v>=  + 36b² - 36b³ + 48ab²</v>
      </c>
      <c r="BD21">
        <f t="shared" si="31"/>
        <v>3</v>
      </c>
      <c r="BE21">
        <f t="shared" si="32"/>
      </c>
      <c r="BF21">
        <f t="shared" si="33"/>
      </c>
      <c r="BG21">
        <f t="shared" si="34"/>
      </c>
      <c r="BH21">
        <f t="shared" si="35"/>
      </c>
      <c r="BI21" t="str">
        <f t="shared" si="36"/>
        <v> + 36b²</v>
      </c>
      <c r="BJ21" t="str">
        <f t="shared" si="37"/>
        <v> - 36b³</v>
      </c>
      <c r="BK21">
        <f t="shared" si="38"/>
      </c>
      <c r="BL21">
        <f t="shared" si="39"/>
      </c>
      <c r="BM21">
        <f t="shared" si="40"/>
      </c>
      <c r="BN21" t="str">
        <f t="shared" si="41"/>
        <v> + 48ab²</v>
      </c>
      <c r="BO21">
        <f t="shared" si="42"/>
      </c>
      <c r="BP21">
        <f t="shared" si="43"/>
      </c>
      <c r="BQ21" t="str">
        <f t="shared" si="44"/>
        <v> + 36b² - 36b³ + 48ab²</v>
      </c>
      <c r="BY21" s="6" t="s">
        <v>65</v>
      </c>
      <c r="BZ21" s="6" t="s">
        <v>44</v>
      </c>
      <c r="CC21">
        <f ca="1" t="shared" si="45"/>
        <v>2</v>
      </c>
      <c r="CD21">
        <f ca="1" t="shared" si="46"/>
        <v>5</v>
      </c>
    </row>
    <row r="22" spans="1:82" ht="12.75">
      <c r="A22">
        <f t="shared" si="1"/>
        <v>13</v>
      </c>
      <c r="B22">
        <f ca="1">RAND()</f>
        <v>0.6615912160343063</v>
      </c>
      <c r="C22">
        <f ca="1" t="shared" si="2"/>
        <v>7</v>
      </c>
      <c r="D22">
        <f ca="1" t="shared" si="2"/>
        <v>4</v>
      </c>
      <c r="E22">
        <f ca="1" t="shared" si="2"/>
        <v>8</v>
      </c>
      <c r="F22">
        <f ca="1" t="shared" si="2"/>
        <v>7</v>
      </c>
      <c r="G22">
        <f ca="1" t="shared" si="3"/>
        <v>2</v>
      </c>
      <c r="H22">
        <f t="shared" si="4"/>
        <v>3</v>
      </c>
      <c r="I22">
        <f ca="1" t="shared" si="5"/>
        <v>6</v>
      </c>
      <c r="J22">
        <f t="shared" si="6"/>
        <v>4</v>
      </c>
      <c r="K22">
        <f ca="1" t="shared" si="7"/>
        <v>1</v>
      </c>
      <c r="L22">
        <f ca="1" t="shared" si="7"/>
        <v>1</v>
      </c>
      <c r="M22">
        <f ca="1" t="shared" si="7"/>
        <v>-1</v>
      </c>
      <c r="N22">
        <f ca="1" t="shared" si="7"/>
        <v>-1</v>
      </c>
      <c r="O22">
        <f>IF(K22=1,"","-")</f>
      </c>
      <c r="P22" t="str">
        <f>IF(L22=1,"+","-")</f>
        <v>+</v>
      </c>
      <c r="Q22" t="str">
        <f t="shared" si="8"/>
        <v>-</v>
      </c>
      <c r="R22" t="str">
        <f>IF(N22=1,"+","-")</f>
        <v>-</v>
      </c>
      <c r="S22" t="str">
        <f t="shared" si="9"/>
        <v>b</v>
      </c>
      <c r="T22" t="str">
        <f t="shared" si="10"/>
        <v>ab</v>
      </c>
      <c r="U22" t="str">
        <f t="shared" si="11"/>
        <v> </v>
      </c>
      <c r="V22" t="str">
        <f t="shared" si="12"/>
        <v>b</v>
      </c>
      <c r="W22" t="str">
        <f t="shared" si="13"/>
        <v>(7b + 4ab) · (-8  - 7b) =</v>
      </c>
      <c r="X22" t="str">
        <f>$C22*$D22&amp;$S22&amp;"² - "&amp;$C22*$E22&amp;S22</f>
        <v>28b² - 56b</v>
      </c>
      <c r="Y22">
        <f t="shared" si="14"/>
        <v>-56</v>
      </c>
      <c r="Z22">
        <f t="shared" si="15"/>
        <v>-49</v>
      </c>
      <c r="AA22">
        <f t="shared" si="16"/>
        <v>-32</v>
      </c>
      <c r="AB22">
        <f t="shared" si="17"/>
        <v>-28</v>
      </c>
      <c r="AC22" t="str">
        <f t="shared" si="18"/>
        <v>b</v>
      </c>
      <c r="AD22" t="str">
        <f t="shared" si="19"/>
        <v>bb</v>
      </c>
      <c r="AE22" t="str">
        <f t="shared" si="20"/>
        <v>ab</v>
      </c>
      <c r="AF22" t="str">
        <f t="shared" si="21"/>
        <v>abb</v>
      </c>
      <c r="AG22" t="str">
        <f t="shared" si="22"/>
        <v>b</v>
      </c>
      <c r="AH22" t="str">
        <f t="shared" si="23"/>
        <v>b²</v>
      </c>
      <c r="AI22" t="str">
        <f t="shared" si="24"/>
        <v>ab</v>
      </c>
      <c r="AJ22" t="str">
        <f t="shared" si="25"/>
        <v>ab²</v>
      </c>
      <c r="AK22" t="str">
        <f t="shared" si="26"/>
        <v>-56b</v>
      </c>
      <c r="AL22" t="str">
        <f t="shared" si="27"/>
        <v>- 49b²</v>
      </c>
      <c r="AM22" t="str">
        <f t="shared" si="28"/>
        <v>- 32ab</v>
      </c>
      <c r="AN22" t="str">
        <f t="shared" si="29"/>
        <v>- 28ab²</v>
      </c>
      <c r="AO22" t="str">
        <f t="shared" si="30"/>
        <v>-56b - 49b² - 32ab - 28ab²</v>
      </c>
      <c r="AP22">
        <f t="shared" si="49"/>
      </c>
      <c r="AQ22">
        <f t="shared" si="49"/>
      </c>
      <c r="AR22">
        <f t="shared" si="49"/>
      </c>
      <c r="AS22">
        <f t="shared" si="49"/>
        <v>-56</v>
      </c>
      <c r="AT22">
        <f t="shared" si="49"/>
        <v>-49</v>
      </c>
      <c r="AU22">
        <f t="shared" si="49"/>
      </c>
      <c r="AV22">
        <f t="shared" si="49"/>
        <v>-32</v>
      </c>
      <c r="AW22">
        <f t="shared" si="49"/>
      </c>
      <c r="AX22">
        <f t="shared" si="49"/>
      </c>
      <c r="AY22">
        <f t="shared" si="49"/>
        <v>-28</v>
      </c>
      <c r="AZ22">
        <f t="shared" si="49"/>
      </c>
      <c r="BA22">
        <f t="shared" si="49"/>
      </c>
      <c r="BB22" t="str">
        <f t="shared" si="47"/>
        <v>-56b - 49b² - 32ab - 28ab²</v>
      </c>
      <c r="BC22">
        <f t="shared" si="48"/>
      </c>
      <c r="BD22">
        <f t="shared" si="31"/>
        <v>4</v>
      </c>
      <c r="BE22">
        <f t="shared" si="32"/>
      </c>
      <c r="BF22">
        <f t="shared" si="33"/>
      </c>
      <c r="BG22">
        <f t="shared" si="34"/>
      </c>
      <c r="BH22" t="str">
        <f t="shared" si="35"/>
        <v> - 56b</v>
      </c>
      <c r="BI22" t="str">
        <f t="shared" si="36"/>
        <v> - 49b²</v>
      </c>
      <c r="BJ22">
        <f t="shared" si="37"/>
      </c>
      <c r="BK22" t="str">
        <f t="shared" si="38"/>
        <v> - 32ab</v>
      </c>
      <c r="BL22">
        <f t="shared" si="39"/>
      </c>
      <c r="BM22">
        <f t="shared" si="40"/>
      </c>
      <c r="BN22" t="str">
        <f t="shared" si="41"/>
        <v> - 28ab²</v>
      </c>
      <c r="BO22">
        <f t="shared" si="42"/>
      </c>
      <c r="BP22">
        <f t="shared" si="43"/>
      </c>
      <c r="BQ22" t="str">
        <f t="shared" si="44"/>
        <v> - 56b - 49b² - 32ab - 28ab²</v>
      </c>
      <c r="BY22" s="6" t="s">
        <v>66</v>
      </c>
      <c r="BZ22" s="6" t="s">
        <v>42</v>
      </c>
      <c r="CC22">
        <f ca="1" t="shared" si="45"/>
        <v>2</v>
      </c>
      <c r="CD22">
        <f ca="1" t="shared" si="46"/>
        <v>4</v>
      </c>
    </row>
    <row r="23" spans="1:82" ht="12.75">
      <c r="A23">
        <f t="shared" si="1"/>
        <v>8</v>
      </c>
      <c r="B23">
        <f ca="1">RAND()</f>
        <v>0.8233108831977626</v>
      </c>
      <c r="C23">
        <f ca="1" t="shared" si="2"/>
        <v>4</v>
      </c>
      <c r="D23">
        <f ca="1" t="shared" si="2"/>
        <v>7</v>
      </c>
      <c r="E23">
        <f ca="1" t="shared" si="2"/>
        <v>7</v>
      </c>
      <c r="F23">
        <f ca="1" t="shared" si="2"/>
        <v>7</v>
      </c>
      <c r="G23">
        <f ca="1" t="shared" si="3"/>
        <v>3</v>
      </c>
      <c r="H23">
        <f t="shared" si="4"/>
        <v>4</v>
      </c>
      <c r="I23">
        <f ca="1" t="shared" si="5"/>
        <v>4</v>
      </c>
      <c r="J23">
        <f t="shared" si="6"/>
        <v>6</v>
      </c>
      <c r="K23">
        <f ca="1" t="shared" si="7"/>
        <v>1</v>
      </c>
      <c r="L23">
        <f ca="1" t="shared" si="7"/>
        <v>1</v>
      </c>
      <c r="M23">
        <f ca="1" t="shared" si="7"/>
        <v>1</v>
      </c>
      <c r="N23">
        <f ca="1" t="shared" si="7"/>
        <v>-1</v>
      </c>
      <c r="O23">
        <f>IF(K23=1,"","-")</f>
      </c>
      <c r="P23" t="str">
        <f>IF(L23=1,"+","-")</f>
        <v>+</v>
      </c>
      <c r="Q23">
        <f t="shared" si="8"/>
      </c>
      <c r="R23" t="str">
        <f>IF(N23=1,"+","-")</f>
        <v>-</v>
      </c>
      <c r="S23" t="str">
        <f t="shared" si="9"/>
        <v>ab</v>
      </c>
      <c r="T23" t="str">
        <f t="shared" si="10"/>
        <v>ba</v>
      </c>
      <c r="U23" t="str">
        <f t="shared" si="11"/>
        <v>b</v>
      </c>
      <c r="V23" t="str">
        <f t="shared" si="12"/>
        <v> </v>
      </c>
      <c r="W23" t="str">
        <f t="shared" si="13"/>
        <v>(4ab + 7ba) · (7b - 7 ) =</v>
      </c>
      <c r="X23" t="str">
        <f>$C23*$D23&amp;$S23&amp;"² + "&amp;$C23*$E23&amp;S23&amp;U23</f>
        <v>28ab² + 28abb</v>
      </c>
      <c r="Y23">
        <f t="shared" si="14"/>
        <v>28</v>
      </c>
      <c r="Z23">
        <f t="shared" si="15"/>
        <v>-28</v>
      </c>
      <c r="AA23">
        <f t="shared" si="16"/>
        <v>49</v>
      </c>
      <c r="AB23">
        <f t="shared" si="17"/>
        <v>-49</v>
      </c>
      <c r="AC23" t="str">
        <f t="shared" si="18"/>
        <v>abb</v>
      </c>
      <c r="AD23" t="str">
        <f t="shared" si="19"/>
        <v>ab</v>
      </c>
      <c r="AE23" t="str">
        <f t="shared" si="20"/>
        <v>bab</v>
      </c>
      <c r="AF23" t="str">
        <f t="shared" si="21"/>
        <v>ba</v>
      </c>
      <c r="AG23" t="str">
        <f t="shared" si="22"/>
        <v>ab²</v>
      </c>
      <c r="AH23" t="str">
        <f t="shared" si="23"/>
        <v>ab</v>
      </c>
      <c r="AI23" t="str">
        <f t="shared" si="24"/>
        <v>ab²</v>
      </c>
      <c r="AJ23" t="str">
        <f t="shared" si="25"/>
        <v>ab</v>
      </c>
      <c r="AK23" t="str">
        <f t="shared" si="26"/>
        <v>28ab²</v>
      </c>
      <c r="AL23" t="str">
        <f t="shared" si="27"/>
        <v>- 28ab</v>
      </c>
      <c r="AM23" t="str">
        <f t="shared" si="28"/>
        <v>+ 49ab²</v>
      </c>
      <c r="AN23" t="str">
        <f t="shared" si="29"/>
        <v>- 49ab</v>
      </c>
      <c r="AO23" t="str">
        <f t="shared" si="30"/>
        <v>28ab² - 28ab + 49ab² - 49ab</v>
      </c>
      <c r="AP23">
        <f t="shared" si="49"/>
      </c>
      <c r="AQ23">
        <f t="shared" si="49"/>
      </c>
      <c r="AR23">
        <f t="shared" si="49"/>
      </c>
      <c r="AS23">
        <f t="shared" si="49"/>
      </c>
      <c r="AT23">
        <f t="shared" si="49"/>
      </c>
      <c r="AU23">
        <f t="shared" si="49"/>
      </c>
      <c r="AV23">
        <f t="shared" si="49"/>
        <v>-77</v>
      </c>
      <c r="AW23">
        <f t="shared" si="49"/>
      </c>
      <c r="AX23">
        <f t="shared" si="49"/>
      </c>
      <c r="AY23">
        <f t="shared" si="49"/>
        <v>77</v>
      </c>
      <c r="AZ23">
        <f t="shared" si="49"/>
      </c>
      <c r="BA23">
        <f t="shared" si="49"/>
      </c>
      <c r="BB23" t="str">
        <f t="shared" si="47"/>
        <v>28ab² - 28ab + 49ab² - 49ab</v>
      </c>
      <c r="BC23" t="str">
        <f t="shared" si="48"/>
        <v>=  - 77ab + 77ab²</v>
      </c>
      <c r="BD23">
        <f t="shared" si="31"/>
        <v>2</v>
      </c>
      <c r="BE23">
        <f t="shared" si="32"/>
      </c>
      <c r="BF23">
        <f t="shared" si="33"/>
      </c>
      <c r="BG23">
        <f t="shared" si="34"/>
      </c>
      <c r="BH23">
        <f t="shared" si="35"/>
      </c>
      <c r="BI23">
        <f t="shared" si="36"/>
      </c>
      <c r="BJ23">
        <f t="shared" si="37"/>
      </c>
      <c r="BK23" t="str">
        <f t="shared" si="38"/>
        <v> - 77ab</v>
      </c>
      <c r="BL23">
        <f t="shared" si="39"/>
      </c>
      <c r="BM23">
        <f t="shared" si="40"/>
      </c>
      <c r="BN23" t="str">
        <f t="shared" si="41"/>
        <v> + 77ab²</v>
      </c>
      <c r="BO23">
        <f t="shared" si="42"/>
      </c>
      <c r="BP23">
        <f t="shared" si="43"/>
      </c>
      <c r="BQ23" t="str">
        <f t="shared" si="44"/>
        <v> - 77ab + 77ab²</v>
      </c>
      <c r="BY23" s="6" t="s">
        <v>67</v>
      </c>
      <c r="BZ23" s="6" t="s">
        <v>60</v>
      </c>
      <c r="CC23">
        <f ca="1" t="shared" si="45"/>
        <v>4</v>
      </c>
      <c r="CD23">
        <f ca="1" t="shared" si="46"/>
        <v>6</v>
      </c>
    </row>
    <row r="24" spans="1:82" ht="12.75">
      <c r="A24">
        <f t="shared" si="1"/>
        <v>4</v>
      </c>
      <c r="B24">
        <f ca="1">RAND()</f>
        <v>0.8905097088029216</v>
      </c>
      <c r="C24">
        <f ca="1" t="shared" si="2"/>
        <v>6</v>
      </c>
      <c r="D24">
        <f ca="1" t="shared" si="2"/>
        <v>9</v>
      </c>
      <c r="E24">
        <f ca="1" t="shared" si="2"/>
        <v>4</v>
      </c>
      <c r="F24">
        <f ca="1" t="shared" si="2"/>
        <v>5</v>
      </c>
      <c r="G24">
        <f ca="1" t="shared" si="3"/>
        <v>2</v>
      </c>
      <c r="H24">
        <f t="shared" si="4"/>
        <v>1</v>
      </c>
      <c r="I24">
        <f ca="1" t="shared" si="5"/>
        <v>1</v>
      </c>
      <c r="J24">
        <f t="shared" si="6"/>
        <v>2</v>
      </c>
      <c r="K24">
        <f ca="1" t="shared" si="7"/>
        <v>1</v>
      </c>
      <c r="L24">
        <f ca="1" t="shared" si="7"/>
        <v>1</v>
      </c>
      <c r="M24">
        <f ca="1" t="shared" si="7"/>
        <v>-1</v>
      </c>
      <c r="N24">
        <f ca="1" t="shared" si="7"/>
        <v>1</v>
      </c>
      <c r="O24">
        <f>IF(K24=1,"","-")</f>
      </c>
      <c r="P24" t="str">
        <f>IF(L24=1,"+","-")</f>
        <v>+</v>
      </c>
      <c r="Q24" t="str">
        <f t="shared" si="8"/>
        <v>-</v>
      </c>
      <c r="R24" t="str">
        <f>IF(N24=1,"+","-")</f>
        <v>+</v>
      </c>
      <c r="S24" t="str">
        <f t="shared" si="9"/>
        <v>b</v>
      </c>
      <c r="T24" t="str">
        <f t="shared" si="10"/>
        <v>a</v>
      </c>
      <c r="U24" t="str">
        <f t="shared" si="11"/>
        <v>a</v>
      </c>
      <c r="V24" t="str">
        <f t="shared" si="12"/>
        <v>a²</v>
      </c>
      <c r="W24" t="str">
        <f t="shared" si="13"/>
        <v>(6b + 9a) · (-4a + 5a²) =</v>
      </c>
      <c r="X24" t="str">
        <f>$C24*$D24&amp;$S24&amp;"² - "&amp;$C24*$E24&amp;S24&amp;U24</f>
        <v>54b² - 24ba</v>
      </c>
      <c r="Y24">
        <f t="shared" si="14"/>
        <v>-24</v>
      </c>
      <c r="Z24">
        <f t="shared" si="15"/>
        <v>30</v>
      </c>
      <c r="AA24">
        <f t="shared" si="16"/>
        <v>-36</v>
      </c>
      <c r="AB24">
        <f t="shared" si="17"/>
        <v>45</v>
      </c>
      <c r="AC24" t="str">
        <f t="shared" si="18"/>
        <v>ba</v>
      </c>
      <c r="AD24" t="str">
        <f t="shared" si="19"/>
        <v>ba²</v>
      </c>
      <c r="AE24" t="str">
        <f t="shared" si="20"/>
        <v>aa</v>
      </c>
      <c r="AF24" t="str">
        <f t="shared" si="21"/>
        <v>aa²</v>
      </c>
      <c r="AG24" t="str">
        <f t="shared" si="22"/>
        <v>ab</v>
      </c>
      <c r="AH24" t="str">
        <f t="shared" si="23"/>
        <v>a²b</v>
      </c>
      <c r="AI24" t="str">
        <f t="shared" si="24"/>
        <v>a²</v>
      </c>
      <c r="AJ24" t="str">
        <f t="shared" si="25"/>
        <v>a³</v>
      </c>
      <c r="AK24" t="str">
        <f t="shared" si="26"/>
        <v>-24ab</v>
      </c>
      <c r="AL24" t="str">
        <f t="shared" si="27"/>
        <v>+ 30a²b</v>
      </c>
      <c r="AM24" t="str">
        <f t="shared" si="28"/>
        <v>- 36a²</v>
      </c>
      <c r="AN24" t="str">
        <f t="shared" si="29"/>
        <v>+ 45a³</v>
      </c>
      <c r="AO24" t="str">
        <f t="shared" si="30"/>
        <v>-24ab + 30a²b - 36a² + 45a³</v>
      </c>
      <c r="AP24">
        <f t="shared" si="49"/>
      </c>
      <c r="AQ24">
        <f t="shared" si="49"/>
        <v>-36</v>
      </c>
      <c r="AR24">
        <f t="shared" si="49"/>
        <v>45</v>
      </c>
      <c r="AS24">
        <f t="shared" si="49"/>
      </c>
      <c r="AT24">
        <f t="shared" si="49"/>
      </c>
      <c r="AU24">
        <f t="shared" si="49"/>
      </c>
      <c r="AV24">
        <f t="shared" si="49"/>
        <v>-24</v>
      </c>
      <c r="AW24">
        <f t="shared" si="49"/>
        <v>30</v>
      </c>
      <c r="AX24">
        <f t="shared" si="49"/>
      </c>
      <c r="AY24">
        <f t="shared" si="49"/>
      </c>
      <c r="AZ24">
        <f t="shared" si="49"/>
      </c>
      <c r="BA24">
        <f t="shared" si="49"/>
      </c>
      <c r="BB24" t="str">
        <f t="shared" si="47"/>
        <v>-24ab + 30a²b - 36a² + 45a³</v>
      </c>
      <c r="BC24">
        <f t="shared" si="48"/>
      </c>
      <c r="BD24">
        <f t="shared" si="31"/>
        <v>4</v>
      </c>
      <c r="BE24">
        <f t="shared" si="32"/>
      </c>
      <c r="BF24" t="str">
        <f t="shared" si="33"/>
        <v> - 36a²</v>
      </c>
      <c r="BG24" t="str">
        <f t="shared" si="34"/>
        <v> + 45a³</v>
      </c>
      <c r="BH24">
        <f t="shared" si="35"/>
      </c>
      <c r="BI24">
        <f t="shared" si="36"/>
      </c>
      <c r="BJ24">
        <f t="shared" si="37"/>
      </c>
      <c r="BK24" t="str">
        <f t="shared" si="38"/>
        <v> - 24ab</v>
      </c>
      <c r="BL24" t="str">
        <f t="shared" si="39"/>
        <v> + 30a²b</v>
      </c>
      <c r="BM24">
        <f t="shared" si="40"/>
      </c>
      <c r="BN24">
        <f t="shared" si="41"/>
      </c>
      <c r="BO24">
        <f t="shared" si="42"/>
      </c>
      <c r="BP24">
        <f t="shared" si="43"/>
      </c>
      <c r="BQ24" t="str">
        <f t="shared" si="44"/>
        <v> - 36a² + 45a³ - 24ab + 30a²b</v>
      </c>
      <c r="BY24" s="6" t="s">
        <v>68</v>
      </c>
      <c r="BZ24" s="6" t="s">
        <v>44</v>
      </c>
      <c r="CC24">
        <f ca="1" t="shared" si="45"/>
        <v>1</v>
      </c>
      <c r="CD24">
        <f ca="1" t="shared" si="46"/>
        <v>2</v>
      </c>
    </row>
    <row r="25" spans="1:82" ht="12.75">
      <c r="A25">
        <f t="shared" si="1"/>
        <v>12</v>
      </c>
      <c r="B25">
        <f ca="1">RAND()</f>
        <v>0.6652311255088286</v>
      </c>
      <c r="C25">
        <f ca="1" t="shared" si="2"/>
        <v>3</v>
      </c>
      <c r="D25">
        <f ca="1" t="shared" si="2"/>
        <v>7</v>
      </c>
      <c r="E25">
        <f ca="1" t="shared" si="2"/>
        <v>7</v>
      </c>
      <c r="F25">
        <f ca="1" t="shared" si="2"/>
        <v>8</v>
      </c>
      <c r="G25">
        <f ca="1" t="shared" si="3"/>
        <v>2</v>
      </c>
      <c r="H25">
        <f t="shared" si="4"/>
        <v>3</v>
      </c>
      <c r="I25">
        <f ca="1" t="shared" si="5"/>
        <v>1</v>
      </c>
      <c r="J25">
        <f t="shared" si="6"/>
        <v>5</v>
      </c>
      <c r="K25">
        <f ca="1" t="shared" si="7"/>
        <v>-1</v>
      </c>
      <c r="L25">
        <f ca="1" t="shared" si="7"/>
        <v>-1</v>
      </c>
      <c r="M25">
        <f ca="1" t="shared" si="7"/>
        <v>-1</v>
      </c>
      <c r="N25">
        <f ca="1" t="shared" si="7"/>
        <v>-1</v>
      </c>
      <c r="O25" t="str">
        <f>IF(K25=1,"","-")</f>
        <v>-</v>
      </c>
      <c r="P25" t="str">
        <f>IF(L25=1,"+","-")</f>
        <v>-</v>
      </c>
      <c r="Q25" t="str">
        <f t="shared" si="8"/>
        <v>-</v>
      </c>
      <c r="R25" t="str">
        <f>IF(N25=1,"+","-")</f>
        <v>-</v>
      </c>
      <c r="S25" t="str">
        <f t="shared" si="9"/>
        <v>b</v>
      </c>
      <c r="T25" t="str">
        <f t="shared" si="10"/>
        <v>ab</v>
      </c>
      <c r="U25" t="str">
        <f t="shared" si="11"/>
        <v>a</v>
      </c>
      <c r="V25" t="str">
        <f t="shared" si="12"/>
        <v>b²</v>
      </c>
      <c r="W25" t="str">
        <f t="shared" si="13"/>
        <v>(-3b - 7ab) · (-7a - 8b²) =</v>
      </c>
      <c r="X25" t="str">
        <f>$C25*$D25&amp;" + "&amp;$C25*$E25&amp;S25</f>
        <v>21 + 21b</v>
      </c>
      <c r="Y25">
        <f t="shared" si="14"/>
        <v>21</v>
      </c>
      <c r="Z25">
        <f t="shared" si="15"/>
        <v>24</v>
      </c>
      <c r="AA25">
        <f t="shared" si="16"/>
        <v>49</v>
      </c>
      <c r="AB25">
        <f t="shared" si="17"/>
        <v>56</v>
      </c>
      <c r="AC25" t="str">
        <f t="shared" si="18"/>
        <v>ba</v>
      </c>
      <c r="AD25" t="str">
        <f t="shared" si="19"/>
        <v>bb²</v>
      </c>
      <c r="AE25" t="str">
        <f t="shared" si="20"/>
        <v>aba</v>
      </c>
      <c r="AF25" t="str">
        <f t="shared" si="21"/>
        <v>abb²</v>
      </c>
      <c r="AG25" t="str">
        <f t="shared" si="22"/>
        <v>ab</v>
      </c>
      <c r="AH25" t="str">
        <f t="shared" si="23"/>
        <v>b³</v>
      </c>
      <c r="AI25" t="str">
        <f t="shared" si="24"/>
        <v>a²b</v>
      </c>
      <c r="AJ25" t="str">
        <f t="shared" si="25"/>
        <v>ab³</v>
      </c>
      <c r="AK25" t="str">
        <f t="shared" si="26"/>
        <v>21ab</v>
      </c>
      <c r="AL25" t="str">
        <f t="shared" si="27"/>
        <v>+ 24b³</v>
      </c>
      <c r="AM25" t="str">
        <f t="shared" si="28"/>
        <v>+ 49a²b</v>
      </c>
      <c r="AN25" t="str">
        <f t="shared" si="29"/>
        <v>+ 56ab³</v>
      </c>
      <c r="AO25" t="str">
        <f t="shared" si="30"/>
        <v>21ab + 24b³ + 49a²b + 56ab³</v>
      </c>
      <c r="AP25">
        <f t="shared" si="49"/>
      </c>
      <c r="AQ25">
        <f t="shared" si="49"/>
      </c>
      <c r="AR25">
        <f t="shared" si="49"/>
      </c>
      <c r="AS25">
        <f t="shared" si="49"/>
      </c>
      <c r="AT25">
        <f t="shared" si="49"/>
      </c>
      <c r="AU25">
        <f t="shared" si="49"/>
        <v>24</v>
      </c>
      <c r="AV25">
        <f t="shared" si="49"/>
        <v>21</v>
      </c>
      <c r="AW25">
        <f t="shared" si="49"/>
        <v>49</v>
      </c>
      <c r="AX25">
        <f t="shared" si="49"/>
      </c>
      <c r="AY25">
        <f t="shared" si="49"/>
      </c>
      <c r="AZ25">
        <f t="shared" si="49"/>
      </c>
      <c r="BA25">
        <f t="shared" si="49"/>
      </c>
      <c r="BB25" t="str">
        <f t="shared" si="47"/>
        <v>21ab + 24b³ + 49a²b + 56ab³</v>
      </c>
      <c r="BC25" t="str">
        <f t="shared" si="48"/>
        <v>=  + 24b³ + 21ab + 49a²b</v>
      </c>
      <c r="BD25">
        <f t="shared" si="31"/>
        <v>3</v>
      </c>
      <c r="BE25">
        <f t="shared" si="32"/>
      </c>
      <c r="BF25">
        <f t="shared" si="33"/>
      </c>
      <c r="BG25">
        <f t="shared" si="34"/>
      </c>
      <c r="BH25">
        <f t="shared" si="35"/>
      </c>
      <c r="BI25">
        <f t="shared" si="36"/>
      </c>
      <c r="BJ25" t="str">
        <f t="shared" si="37"/>
        <v> + 24b³</v>
      </c>
      <c r="BK25" t="str">
        <f t="shared" si="38"/>
        <v> + 21ab</v>
      </c>
      <c r="BL25" t="str">
        <f t="shared" si="39"/>
        <v> + 49a²b</v>
      </c>
      <c r="BM25">
        <f t="shared" si="40"/>
      </c>
      <c r="BN25">
        <f t="shared" si="41"/>
      </c>
      <c r="BO25">
        <f t="shared" si="42"/>
      </c>
      <c r="BP25">
        <f t="shared" si="43"/>
      </c>
      <c r="BQ25" t="str">
        <f t="shared" si="44"/>
        <v> + 24b³ + 21ab + 49a²b</v>
      </c>
      <c r="BY25" s="6" t="s">
        <v>69</v>
      </c>
      <c r="BZ25" s="6" t="s">
        <v>64</v>
      </c>
      <c r="CC25">
        <f ca="1" t="shared" si="45"/>
        <v>3</v>
      </c>
      <c r="CD25">
        <f ca="1" t="shared" si="46"/>
        <v>5</v>
      </c>
    </row>
    <row r="26" spans="1:82" ht="12.75">
      <c r="A26">
        <f t="shared" si="1"/>
        <v>5</v>
      </c>
      <c r="B26">
        <f ca="1">RAND()</f>
        <v>0.8787228030703541</v>
      </c>
      <c r="C26">
        <f ca="1" t="shared" si="2"/>
        <v>8</v>
      </c>
      <c r="D26">
        <f ca="1" t="shared" si="2"/>
        <v>5</v>
      </c>
      <c r="E26">
        <f ca="1" t="shared" si="2"/>
        <v>7</v>
      </c>
      <c r="F26">
        <f ca="1" t="shared" si="2"/>
        <v>4</v>
      </c>
      <c r="G26">
        <f ca="1" t="shared" si="3"/>
        <v>2</v>
      </c>
      <c r="H26">
        <f t="shared" si="4"/>
        <v>3</v>
      </c>
      <c r="I26">
        <f ca="1" t="shared" si="5"/>
        <v>3</v>
      </c>
      <c r="J26">
        <f t="shared" si="6"/>
        <v>7</v>
      </c>
      <c r="K26">
        <f ca="1" t="shared" si="7"/>
        <v>1</v>
      </c>
      <c r="L26">
        <f ca="1" t="shared" si="7"/>
        <v>-1</v>
      </c>
      <c r="M26">
        <f ca="1" t="shared" si="7"/>
        <v>-1</v>
      </c>
      <c r="N26">
        <f ca="1" t="shared" si="7"/>
        <v>1</v>
      </c>
      <c r="O26">
        <f>IF(K26=1,"","-")</f>
      </c>
      <c r="P26" t="str">
        <f>IF(L26=1,"+","-")</f>
        <v>-</v>
      </c>
      <c r="Q26" t="str">
        <f t="shared" si="8"/>
        <v>-</v>
      </c>
      <c r="R26" t="str">
        <f>IF(N26=1,"+","-")</f>
        <v>+</v>
      </c>
      <c r="S26" t="str">
        <f t="shared" si="9"/>
        <v>b</v>
      </c>
      <c r="T26" t="str">
        <f t="shared" si="10"/>
        <v>ab</v>
      </c>
      <c r="U26" t="str">
        <f t="shared" si="11"/>
        <v>ab</v>
      </c>
      <c r="V26" t="str">
        <f t="shared" si="12"/>
        <v>ba</v>
      </c>
      <c r="W26" t="str">
        <f t="shared" si="13"/>
        <v>(8b - 5ab) · (-7ab + 4ba) =</v>
      </c>
      <c r="X26" t="str">
        <f>$C26*$D26&amp;" - "&amp;$C26*$E26&amp;S26</f>
        <v>40 - 56b</v>
      </c>
      <c r="Y26">
        <f t="shared" si="14"/>
        <v>-56</v>
      </c>
      <c r="Z26">
        <f t="shared" si="15"/>
        <v>32</v>
      </c>
      <c r="AA26">
        <f t="shared" si="16"/>
        <v>35</v>
      </c>
      <c r="AB26">
        <f t="shared" si="17"/>
        <v>-20</v>
      </c>
      <c r="AC26" t="str">
        <f t="shared" si="18"/>
        <v>bab</v>
      </c>
      <c r="AD26" t="str">
        <f t="shared" si="19"/>
        <v>bba</v>
      </c>
      <c r="AE26" t="str">
        <f t="shared" si="20"/>
        <v>abab</v>
      </c>
      <c r="AF26" t="str">
        <f t="shared" si="21"/>
        <v>abba</v>
      </c>
      <c r="AG26" t="str">
        <f t="shared" si="22"/>
        <v>ab²</v>
      </c>
      <c r="AH26" t="str">
        <f t="shared" si="23"/>
        <v>ab²</v>
      </c>
      <c r="AI26" t="str">
        <f t="shared" si="24"/>
        <v>a²b²</v>
      </c>
      <c r="AJ26" t="str">
        <f t="shared" si="25"/>
        <v>a²b²</v>
      </c>
      <c r="AK26" t="str">
        <f t="shared" si="26"/>
        <v>-56ab²</v>
      </c>
      <c r="AL26" t="str">
        <f t="shared" si="27"/>
        <v>+ 32ab²</v>
      </c>
      <c r="AM26" t="str">
        <f t="shared" si="28"/>
        <v>+ 35a²b²</v>
      </c>
      <c r="AN26" t="str">
        <f t="shared" si="29"/>
        <v>- 20a²b²</v>
      </c>
      <c r="AO26" t="str">
        <f t="shared" si="30"/>
        <v>-56ab² + 32ab² + 35a²b² - 20a²b²</v>
      </c>
      <c r="AP26">
        <f t="shared" si="49"/>
      </c>
      <c r="AQ26">
        <f t="shared" si="49"/>
      </c>
      <c r="AR26">
        <f t="shared" si="49"/>
      </c>
      <c r="AS26">
        <f t="shared" si="49"/>
      </c>
      <c r="AT26">
        <f t="shared" si="49"/>
      </c>
      <c r="AU26">
        <f t="shared" si="49"/>
      </c>
      <c r="AV26">
        <f t="shared" si="49"/>
      </c>
      <c r="AW26">
        <f t="shared" si="49"/>
      </c>
      <c r="AX26">
        <f t="shared" si="49"/>
      </c>
      <c r="AY26">
        <f t="shared" si="49"/>
        <v>-24</v>
      </c>
      <c r="AZ26">
        <f t="shared" si="49"/>
        <v>15</v>
      </c>
      <c r="BA26">
        <f t="shared" si="49"/>
      </c>
      <c r="BB26" t="str">
        <f t="shared" si="47"/>
        <v>-56ab² + 32ab² + 35a²b² - 20a²b²</v>
      </c>
      <c r="BC26" t="str">
        <f t="shared" si="48"/>
        <v>=  - 24ab² + 15a²b²</v>
      </c>
      <c r="BD26">
        <f t="shared" si="31"/>
        <v>2</v>
      </c>
      <c r="BE26">
        <f t="shared" si="32"/>
      </c>
      <c r="BF26">
        <f t="shared" si="33"/>
      </c>
      <c r="BG26">
        <f t="shared" si="34"/>
      </c>
      <c r="BH26">
        <f t="shared" si="35"/>
      </c>
      <c r="BI26">
        <f t="shared" si="36"/>
      </c>
      <c r="BJ26">
        <f t="shared" si="37"/>
      </c>
      <c r="BK26">
        <f t="shared" si="38"/>
      </c>
      <c r="BL26">
        <f t="shared" si="39"/>
      </c>
      <c r="BM26">
        <f t="shared" si="40"/>
      </c>
      <c r="BN26" t="str">
        <f t="shared" si="41"/>
        <v> - 24ab²</v>
      </c>
      <c r="BO26" t="str">
        <f t="shared" si="42"/>
        <v> + 15a²b²</v>
      </c>
      <c r="BP26">
        <f t="shared" si="43"/>
      </c>
      <c r="BQ26" t="str">
        <f t="shared" si="44"/>
        <v> - 24ab² + 15a²b²</v>
      </c>
      <c r="BY26" s="6" t="s">
        <v>70</v>
      </c>
      <c r="BZ26" s="6" t="s">
        <v>44</v>
      </c>
      <c r="CC26">
        <f ca="1" t="shared" si="45"/>
        <v>3</v>
      </c>
      <c r="CD26">
        <f ca="1" t="shared" si="46"/>
        <v>7</v>
      </c>
    </row>
    <row r="27" spans="1:82" ht="12.75">
      <c r="A27">
        <f t="shared" si="1"/>
        <v>17</v>
      </c>
      <c r="B27">
        <f ca="1">RAND()</f>
        <v>0.5569008793574127</v>
      </c>
      <c r="C27">
        <f ca="1" t="shared" si="2"/>
        <v>8</v>
      </c>
      <c r="D27">
        <f ca="1" t="shared" si="2"/>
        <v>2</v>
      </c>
      <c r="E27">
        <f ca="1" t="shared" si="2"/>
        <v>9</v>
      </c>
      <c r="F27">
        <f ca="1" t="shared" si="2"/>
        <v>8</v>
      </c>
      <c r="G27">
        <f ca="1" t="shared" si="3"/>
        <v>2</v>
      </c>
      <c r="H27">
        <f t="shared" si="4"/>
        <v>1</v>
      </c>
      <c r="I27">
        <f ca="1" t="shared" si="5"/>
        <v>4</v>
      </c>
      <c r="J27">
        <f t="shared" si="6"/>
        <v>2</v>
      </c>
      <c r="K27">
        <f ca="1" t="shared" si="7"/>
        <v>-1</v>
      </c>
      <c r="L27">
        <f ca="1" t="shared" si="7"/>
        <v>1</v>
      </c>
      <c r="M27">
        <f ca="1" t="shared" si="7"/>
        <v>-1</v>
      </c>
      <c r="N27">
        <f ca="1" t="shared" si="7"/>
        <v>1</v>
      </c>
      <c r="O27" t="str">
        <f>IF(K27=1,"","-")</f>
        <v>-</v>
      </c>
      <c r="P27" t="str">
        <f>IF(L27=1,"+","-")</f>
        <v>+</v>
      </c>
      <c r="Q27" t="str">
        <f t="shared" si="8"/>
        <v>-</v>
      </c>
      <c r="R27" t="str">
        <f>IF(N27=1,"+","-")</f>
        <v>+</v>
      </c>
      <c r="S27" t="str">
        <f t="shared" si="9"/>
        <v>b</v>
      </c>
      <c r="T27" t="str">
        <f t="shared" si="10"/>
        <v>a</v>
      </c>
      <c r="U27" t="str">
        <f t="shared" si="11"/>
        <v>b</v>
      </c>
      <c r="V27" t="str">
        <f t="shared" si="12"/>
        <v>a²</v>
      </c>
      <c r="W27" t="str">
        <f t="shared" si="13"/>
        <v>(-8b + 2a) · (-9b + 8a²) =</v>
      </c>
      <c r="X27" t="str">
        <f>$C27*$D27&amp;S27&amp;" + "&amp;$C27*$E27&amp;S27&amp;"²"</f>
        <v>16b + 72b²</v>
      </c>
      <c r="Y27">
        <f t="shared" si="14"/>
        <v>72</v>
      </c>
      <c r="Z27">
        <f t="shared" si="15"/>
        <v>-64</v>
      </c>
      <c r="AA27">
        <f t="shared" si="16"/>
        <v>-18</v>
      </c>
      <c r="AB27">
        <f t="shared" si="17"/>
        <v>16</v>
      </c>
      <c r="AC27" t="str">
        <f t="shared" si="18"/>
        <v>bb</v>
      </c>
      <c r="AD27" t="str">
        <f t="shared" si="19"/>
        <v>ba²</v>
      </c>
      <c r="AE27" t="str">
        <f t="shared" si="20"/>
        <v>ab</v>
      </c>
      <c r="AF27" t="str">
        <f t="shared" si="21"/>
        <v>aa²</v>
      </c>
      <c r="AG27" t="str">
        <f t="shared" si="22"/>
        <v>b²</v>
      </c>
      <c r="AH27" t="str">
        <f t="shared" si="23"/>
        <v>a²b</v>
      </c>
      <c r="AI27" t="str">
        <f t="shared" si="24"/>
        <v>ab</v>
      </c>
      <c r="AJ27" t="str">
        <f t="shared" si="25"/>
        <v>a³</v>
      </c>
      <c r="AK27" t="str">
        <f t="shared" si="26"/>
        <v>72b²</v>
      </c>
      <c r="AL27" t="str">
        <f t="shared" si="27"/>
        <v>- 64a²b</v>
      </c>
      <c r="AM27" t="str">
        <f t="shared" si="28"/>
        <v>- 18ab</v>
      </c>
      <c r="AN27" t="str">
        <f t="shared" si="29"/>
        <v>+ 16a³</v>
      </c>
      <c r="AO27" t="str">
        <f t="shared" si="30"/>
        <v>72b² - 64a²b - 18ab + 16a³</v>
      </c>
      <c r="AP27">
        <f t="shared" si="49"/>
      </c>
      <c r="AQ27">
        <f t="shared" si="49"/>
      </c>
      <c r="AR27">
        <f t="shared" si="49"/>
        <v>16</v>
      </c>
      <c r="AS27">
        <f t="shared" si="49"/>
      </c>
      <c r="AT27">
        <f t="shared" si="49"/>
        <v>72</v>
      </c>
      <c r="AU27">
        <f t="shared" si="49"/>
      </c>
      <c r="AV27">
        <f t="shared" si="49"/>
        <v>-18</v>
      </c>
      <c r="AW27">
        <f t="shared" si="49"/>
        <v>-64</v>
      </c>
      <c r="AX27">
        <f t="shared" si="49"/>
      </c>
      <c r="AY27">
        <f t="shared" si="49"/>
      </c>
      <c r="AZ27">
        <f t="shared" si="49"/>
      </c>
      <c r="BA27">
        <f t="shared" si="49"/>
      </c>
      <c r="BB27" t="str">
        <f t="shared" si="47"/>
        <v>72b² - 64a²b - 18ab + 16a³</v>
      </c>
      <c r="BC27">
        <f t="shared" si="48"/>
      </c>
      <c r="BD27">
        <f t="shared" si="31"/>
        <v>4</v>
      </c>
      <c r="BE27">
        <f t="shared" si="32"/>
      </c>
      <c r="BF27">
        <f t="shared" si="33"/>
      </c>
      <c r="BG27" t="str">
        <f t="shared" si="34"/>
        <v> + 16a³</v>
      </c>
      <c r="BH27">
        <f t="shared" si="35"/>
      </c>
      <c r="BI27" t="str">
        <f t="shared" si="36"/>
        <v> + 72b²</v>
      </c>
      <c r="BJ27">
        <f t="shared" si="37"/>
      </c>
      <c r="BK27" t="str">
        <f t="shared" si="38"/>
        <v> - 18ab</v>
      </c>
      <c r="BL27" t="str">
        <f t="shared" si="39"/>
        <v> - 64a²b</v>
      </c>
      <c r="BM27">
        <f t="shared" si="40"/>
      </c>
      <c r="BN27">
        <f t="shared" si="41"/>
      </c>
      <c r="BO27">
        <f t="shared" si="42"/>
      </c>
      <c r="BP27">
        <f t="shared" si="43"/>
      </c>
      <c r="BQ27" t="str">
        <f t="shared" si="44"/>
        <v> + 16a³ + 72b² - 18ab - 64a²b</v>
      </c>
      <c r="BY27" s="6" t="s">
        <v>71</v>
      </c>
      <c r="BZ27" s="6" t="s">
        <v>43</v>
      </c>
      <c r="CC27">
        <f ca="1" t="shared" si="45"/>
        <v>1</v>
      </c>
      <c r="CD27">
        <f ca="1" t="shared" si="46"/>
        <v>2</v>
      </c>
    </row>
    <row r="28" spans="1:82" ht="12.75">
      <c r="A28">
        <f t="shared" si="1"/>
        <v>18</v>
      </c>
      <c r="B28">
        <f ca="1">RAND()</f>
        <v>0.5538060314928381</v>
      </c>
      <c r="C28">
        <f ca="1" t="shared" si="2"/>
        <v>6</v>
      </c>
      <c r="D28">
        <f ca="1" t="shared" si="2"/>
        <v>5</v>
      </c>
      <c r="E28">
        <f ca="1" t="shared" si="2"/>
        <v>6</v>
      </c>
      <c r="F28">
        <f ca="1" t="shared" si="2"/>
        <v>3</v>
      </c>
      <c r="G28">
        <f ca="1" t="shared" si="3"/>
        <v>2</v>
      </c>
      <c r="H28">
        <f t="shared" si="4"/>
        <v>3</v>
      </c>
      <c r="I28">
        <f ca="1" t="shared" si="5"/>
        <v>7</v>
      </c>
      <c r="J28">
        <f t="shared" si="6"/>
        <v>2</v>
      </c>
      <c r="K28">
        <f ca="1" t="shared" si="7"/>
        <v>-1</v>
      </c>
      <c r="L28">
        <f ca="1" t="shared" si="7"/>
        <v>1</v>
      </c>
      <c r="M28">
        <f ca="1" t="shared" si="7"/>
        <v>1</v>
      </c>
      <c r="N28">
        <f ca="1" t="shared" si="7"/>
        <v>-1</v>
      </c>
      <c r="O28" t="str">
        <f>IF(K28=1,"","-")</f>
        <v>-</v>
      </c>
      <c r="P28" t="str">
        <f>IF(L28=1,"+","-")</f>
        <v>+</v>
      </c>
      <c r="Q28">
        <f t="shared" si="8"/>
      </c>
      <c r="R28" t="str">
        <f>IF(N28=1,"+","-")</f>
        <v>-</v>
      </c>
      <c r="S28" t="str">
        <f t="shared" si="9"/>
        <v>b</v>
      </c>
      <c r="T28" t="str">
        <f t="shared" si="10"/>
        <v>ab</v>
      </c>
      <c r="U28" t="str">
        <f t="shared" si="11"/>
        <v>ba</v>
      </c>
      <c r="V28" t="str">
        <f t="shared" si="12"/>
        <v>a²</v>
      </c>
      <c r="W28" t="str">
        <f t="shared" si="13"/>
        <v>(-6b + 5ab) · (6ba - 3a²) =</v>
      </c>
      <c r="X28" t="str">
        <f>$C28*$D28&amp;S28&amp;" - "&amp;$C28*$E28&amp;S28&amp;"²"</f>
        <v>30b - 36b²</v>
      </c>
      <c r="Y28">
        <f t="shared" si="14"/>
        <v>-36</v>
      </c>
      <c r="Z28">
        <f t="shared" si="15"/>
        <v>18</v>
      </c>
      <c r="AA28">
        <f t="shared" si="16"/>
        <v>30</v>
      </c>
      <c r="AB28">
        <f t="shared" si="17"/>
        <v>-15</v>
      </c>
      <c r="AC28" t="str">
        <f t="shared" si="18"/>
        <v>bba</v>
      </c>
      <c r="AD28" t="str">
        <f t="shared" si="19"/>
        <v>ba²</v>
      </c>
      <c r="AE28" t="str">
        <f t="shared" si="20"/>
        <v>abba</v>
      </c>
      <c r="AF28" t="str">
        <f t="shared" si="21"/>
        <v>aba²</v>
      </c>
      <c r="AG28" t="str">
        <f t="shared" si="22"/>
        <v>ab²</v>
      </c>
      <c r="AH28" t="str">
        <f t="shared" si="23"/>
        <v>a²b</v>
      </c>
      <c r="AI28" t="str">
        <f t="shared" si="24"/>
        <v>a²b²</v>
      </c>
      <c r="AJ28" t="str">
        <f t="shared" si="25"/>
        <v>a³b</v>
      </c>
      <c r="AK28" t="str">
        <f t="shared" si="26"/>
        <v>-36ab²</v>
      </c>
      <c r="AL28" t="str">
        <f t="shared" si="27"/>
        <v>+ 18a²b</v>
      </c>
      <c r="AM28" t="str">
        <f t="shared" si="28"/>
        <v>+ 30a²b²</v>
      </c>
      <c r="AN28" t="str">
        <f t="shared" si="29"/>
        <v>- 15a³b</v>
      </c>
      <c r="AO28" t="str">
        <f t="shared" si="30"/>
        <v>-36ab² + 18a²b + 30a²b² - 15a³b</v>
      </c>
      <c r="AP28">
        <f t="shared" si="49"/>
      </c>
      <c r="AQ28">
        <f t="shared" si="49"/>
      </c>
      <c r="AR28">
        <f t="shared" si="49"/>
      </c>
      <c r="AS28">
        <f t="shared" si="49"/>
      </c>
      <c r="AT28">
        <f t="shared" si="49"/>
      </c>
      <c r="AU28">
        <f t="shared" si="49"/>
      </c>
      <c r="AV28">
        <f t="shared" si="49"/>
      </c>
      <c r="AW28">
        <f t="shared" si="49"/>
        <v>18</v>
      </c>
      <c r="AX28">
        <f t="shared" si="49"/>
        <v>-15</v>
      </c>
      <c r="AY28">
        <f t="shared" si="49"/>
        <v>-36</v>
      </c>
      <c r="AZ28">
        <f t="shared" si="49"/>
        <v>30</v>
      </c>
      <c r="BA28">
        <f t="shared" si="49"/>
      </c>
      <c r="BB28" t="str">
        <f t="shared" si="47"/>
        <v>-36ab² + 18a²b + 30a²b² - 15a³b</v>
      </c>
      <c r="BC28">
        <f t="shared" si="48"/>
      </c>
      <c r="BD28">
        <f t="shared" si="31"/>
        <v>4</v>
      </c>
      <c r="BE28">
        <f t="shared" si="32"/>
      </c>
      <c r="BF28">
        <f t="shared" si="33"/>
      </c>
      <c r="BG28">
        <f t="shared" si="34"/>
      </c>
      <c r="BH28">
        <f t="shared" si="35"/>
      </c>
      <c r="BI28">
        <f t="shared" si="36"/>
      </c>
      <c r="BJ28">
        <f t="shared" si="37"/>
      </c>
      <c r="BK28">
        <f t="shared" si="38"/>
      </c>
      <c r="BL28" t="str">
        <f t="shared" si="39"/>
        <v> + 18a²b</v>
      </c>
      <c r="BM28" t="str">
        <f t="shared" si="40"/>
        <v> - 15a³b</v>
      </c>
      <c r="BN28" t="str">
        <f t="shared" si="41"/>
        <v> - 36ab²</v>
      </c>
      <c r="BO28" t="str">
        <f t="shared" si="42"/>
        <v> + 30a²b²</v>
      </c>
      <c r="BP28">
        <f t="shared" si="43"/>
      </c>
      <c r="BQ28" t="str">
        <f t="shared" si="44"/>
        <v> + 18a²b - 15a³b - 36ab² + 30a²b²</v>
      </c>
      <c r="BY28">
        <v>0</v>
      </c>
      <c r="CC28">
        <f ca="1" t="shared" si="45"/>
        <v>2</v>
      </c>
      <c r="CD28">
        <f ca="1" t="shared" si="46"/>
        <v>2</v>
      </c>
    </row>
    <row r="29" spans="1:82" ht="12.75">
      <c r="A29">
        <f t="shared" si="1"/>
        <v>16</v>
      </c>
      <c r="B29">
        <f ca="1">RAND()</f>
        <v>0.5968042194916472</v>
      </c>
      <c r="C29">
        <f ca="1" t="shared" si="2"/>
        <v>6</v>
      </c>
      <c r="D29">
        <f ca="1" t="shared" si="2"/>
        <v>8</v>
      </c>
      <c r="E29">
        <f ca="1" t="shared" si="2"/>
        <v>7</v>
      </c>
      <c r="F29">
        <f ca="1" t="shared" si="2"/>
        <v>3</v>
      </c>
      <c r="G29">
        <f ca="1" t="shared" si="3"/>
        <v>3</v>
      </c>
      <c r="H29">
        <f t="shared" si="4"/>
        <v>2</v>
      </c>
      <c r="I29">
        <f ca="1" t="shared" si="5"/>
        <v>4</v>
      </c>
      <c r="J29">
        <f t="shared" si="6"/>
        <v>1</v>
      </c>
      <c r="K29">
        <f ca="1" t="shared" si="7"/>
        <v>1</v>
      </c>
      <c r="L29">
        <f ca="1" t="shared" si="7"/>
        <v>1</v>
      </c>
      <c r="M29">
        <f ca="1" t="shared" si="7"/>
        <v>-1</v>
      </c>
      <c r="N29">
        <f ca="1" t="shared" si="7"/>
        <v>-1</v>
      </c>
      <c r="O29">
        <f>IF(K29=1,"","-")</f>
      </c>
      <c r="P29" t="str">
        <f>IF(L29=1,"+","-")</f>
        <v>+</v>
      </c>
      <c r="Q29" t="str">
        <f t="shared" si="8"/>
        <v>-</v>
      </c>
      <c r="R29" t="str">
        <f>IF(N29=1,"+","-")</f>
        <v>-</v>
      </c>
      <c r="S29" t="str">
        <f t="shared" si="9"/>
        <v>ab</v>
      </c>
      <c r="T29" t="str">
        <f t="shared" si="10"/>
        <v>b</v>
      </c>
      <c r="U29" t="str">
        <f t="shared" si="11"/>
        <v>b</v>
      </c>
      <c r="V29" t="str">
        <f t="shared" si="12"/>
        <v>a</v>
      </c>
      <c r="W29" t="str">
        <f t="shared" si="13"/>
        <v>(6ab + 8b) · (-7b - 3a) =</v>
      </c>
      <c r="X29" t="str">
        <f>$C29*$D29&amp;S29&amp;U29&amp;" + "&amp;$C29*$E29&amp;S29&amp;"²"</f>
        <v>48abb + 42ab²</v>
      </c>
      <c r="Y29">
        <f t="shared" si="14"/>
        <v>-42</v>
      </c>
      <c r="Z29">
        <f t="shared" si="15"/>
        <v>-18</v>
      </c>
      <c r="AA29">
        <f t="shared" si="16"/>
        <v>-56</v>
      </c>
      <c r="AB29">
        <f t="shared" si="17"/>
        <v>-24</v>
      </c>
      <c r="AC29" t="str">
        <f t="shared" si="18"/>
        <v>abb</v>
      </c>
      <c r="AD29" t="str">
        <f t="shared" si="19"/>
        <v>aba</v>
      </c>
      <c r="AE29" t="str">
        <f t="shared" si="20"/>
        <v>bb</v>
      </c>
      <c r="AF29" t="str">
        <f t="shared" si="21"/>
        <v>ba</v>
      </c>
      <c r="AG29" t="str">
        <f t="shared" si="22"/>
        <v>ab²</v>
      </c>
      <c r="AH29" t="str">
        <f t="shared" si="23"/>
        <v>a²b</v>
      </c>
      <c r="AI29" t="str">
        <f t="shared" si="24"/>
        <v>b²</v>
      </c>
      <c r="AJ29" t="str">
        <f t="shared" si="25"/>
        <v>ab</v>
      </c>
      <c r="AK29" t="str">
        <f t="shared" si="26"/>
        <v>-42ab²</v>
      </c>
      <c r="AL29" t="str">
        <f t="shared" si="27"/>
        <v>- 18a²b</v>
      </c>
      <c r="AM29" t="str">
        <f t="shared" si="28"/>
        <v>- 56b²</v>
      </c>
      <c r="AN29" t="str">
        <f t="shared" si="29"/>
        <v>- 24ab</v>
      </c>
      <c r="AO29" t="str">
        <f t="shared" si="30"/>
        <v>-42ab² - 18a²b - 56b² - 24ab</v>
      </c>
      <c r="AP29">
        <f t="shared" si="49"/>
      </c>
      <c r="AQ29">
        <f t="shared" si="49"/>
      </c>
      <c r="AR29">
        <f t="shared" si="49"/>
      </c>
      <c r="AS29">
        <f t="shared" si="49"/>
      </c>
      <c r="AT29">
        <f t="shared" si="49"/>
        <v>-56</v>
      </c>
      <c r="AU29">
        <f t="shared" si="49"/>
      </c>
      <c r="AV29">
        <f t="shared" si="49"/>
        <v>-24</v>
      </c>
      <c r="AW29">
        <f t="shared" si="49"/>
        <v>-18</v>
      </c>
      <c r="AX29">
        <f t="shared" si="49"/>
      </c>
      <c r="AY29">
        <f t="shared" si="49"/>
        <v>-42</v>
      </c>
      <c r="AZ29">
        <f t="shared" si="49"/>
      </c>
      <c r="BA29">
        <f t="shared" si="49"/>
      </c>
      <c r="BB29" t="str">
        <f t="shared" si="47"/>
        <v>-42ab² - 18a²b - 56b² - 24ab</v>
      </c>
      <c r="BC29">
        <f t="shared" si="48"/>
      </c>
      <c r="BD29">
        <f t="shared" si="31"/>
        <v>4</v>
      </c>
      <c r="BE29">
        <f t="shared" si="32"/>
      </c>
      <c r="BF29">
        <f t="shared" si="33"/>
      </c>
      <c r="BG29">
        <f t="shared" si="34"/>
      </c>
      <c r="BH29">
        <f t="shared" si="35"/>
      </c>
      <c r="BI29" t="str">
        <f t="shared" si="36"/>
        <v> - 56b²</v>
      </c>
      <c r="BJ29">
        <f t="shared" si="37"/>
      </c>
      <c r="BK29" t="str">
        <f t="shared" si="38"/>
        <v> - 24ab</v>
      </c>
      <c r="BL29" t="str">
        <f t="shared" si="39"/>
        <v> - 18a²b</v>
      </c>
      <c r="BM29">
        <f t="shared" si="40"/>
      </c>
      <c r="BN29" t="str">
        <f t="shared" si="41"/>
        <v> - 42ab²</v>
      </c>
      <c r="BO29">
        <f t="shared" si="42"/>
      </c>
      <c r="BP29">
        <f t="shared" si="43"/>
      </c>
      <c r="BQ29" t="str">
        <f t="shared" si="44"/>
        <v> - 56b² - 24ab - 18a²b - 42ab²</v>
      </c>
      <c r="CC29">
        <f ca="1" t="shared" si="45"/>
        <v>2</v>
      </c>
      <c r="CD29">
        <f ca="1" t="shared" si="46"/>
        <v>1</v>
      </c>
    </row>
    <row r="30" spans="1:82" ht="12.75">
      <c r="A30">
        <f>RANK(B30,$B$3:$B$30)</f>
        <v>11</v>
      </c>
      <c r="B30">
        <f ca="1">RAND()</f>
        <v>0.7365714551018523</v>
      </c>
      <c r="C30">
        <f ca="1" t="shared" si="2"/>
        <v>2</v>
      </c>
      <c r="D30">
        <f ca="1" t="shared" si="2"/>
        <v>5</v>
      </c>
      <c r="E30">
        <f ca="1" t="shared" si="2"/>
        <v>6</v>
      </c>
      <c r="F30">
        <f ca="1" t="shared" si="2"/>
        <v>5</v>
      </c>
      <c r="G30">
        <f ca="1" t="shared" si="3"/>
        <v>3</v>
      </c>
      <c r="H30">
        <f t="shared" si="4"/>
        <v>4</v>
      </c>
      <c r="I30">
        <f ca="1" t="shared" si="5"/>
        <v>3</v>
      </c>
      <c r="J30">
        <f t="shared" si="6"/>
        <v>1</v>
      </c>
      <c r="K30">
        <f ca="1" t="shared" si="7"/>
        <v>1</v>
      </c>
      <c r="L30">
        <f ca="1" t="shared" si="7"/>
        <v>-1</v>
      </c>
      <c r="M30">
        <f ca="1" t="shared" si="7"/>
        <v>1</v>
      </c>
      <c r="N30">
        <f ca="1" t="shared" si="7"/>
        <v>1</v>
      </c>
      <c r="O30">
        <f>IF(K30=1,"","-")</f>
      </c>
      <c r="P30" t="str">
        <f>IF(L30=1,"+","-")</f>
        <v>-</v>
      </c>
      <c r="Q30">
        <f t="shared" si="8"/>
      </c>
      <c r="R30" t="str">
        <f>IF(N30=1,"+","-")</f>
        <v>+</v>
      </c>
      <c r="S30" t="str">
        <f t="shared" si="9"/>
        <v>ab</v>
      </c>
      <c r="T30" t="str">
        <f t="shared" si="10"/>
        <v>ba</v>
      </c>
      <c r="U30" t="str">
        <f t="shared" si="11"/>
        <v>ab</v>
      </c>
      <c r="V30" t="str">
        <f t="shared" si="12"/>
        <v>a</v>
      </c>
      <c r="W30" t="str">
        <f t="shared" si="13"/>
        <v>(2ab - 5ba) · (6ab + 5a) =</v>
      </c>
      <c r="X30" t="str">
        <f>$C30*$D30&amp;S30&amp;U30&amp;" - "&amp;$C30*$E30&amp;S30&amp;"²"</f>
        <v>10abab - 12ab²</v>
      </c>
      <c r="Y30">
        <f t="shared" si="14"/>
        <v>12</v>
      </c>
      <c r="Z30">
        <f t="shared" si="15"/>
        <v>10</v>
      </c>
      <c r="AA30">
        <f t="shared" si="16"/>
        <v>-30</v>
      </c>
      <c r="AB30">
        <f t="shared" si="17"/>
        <v>-25</v>
      </c>
      <c r="AC30" t="str">
        <f t="shared" si="18"/>
        <v>abab</v>
      </c>
      <c r="AD30" t="str">
        <f t="shared" si="19"/>
        <v>aba</v>
      </c>
      <c r="AE30" t="str">
        <f t="shared" si="20"/>
        <v>baab</v>
      </c>
      <c r="AF30" t="str">
        <f t="shared" si="21"/>
        <v>baa</v>
      </c>
      <c r="AG30" t="str">
        <f t="shared" si="22"/>
        <v>a²b²</v>
      </c>
      <c r="AH30" t="str">
        <f t="shared" si="23"/>
        <v>a²b</v>
      </c>
      <c r="AI30" t="str">
        <f t="shared" si="24"/>
        <v>a²b²</v>
      </c>
      <c r="AJ30" t="str">
        <f t="shared" si="25"/>
        <v>a²b</v>
      </c>
      <c r="AK30" t="str">
        <f t="shared" si="26"/>
        <v>12a²b²</v>
      </c>
      <c r="AL30" t="str">
        <f t="shared" si="27"/>
        <v>+ 10a²b</v>
      </c>
      <c r="AM30" t="str">
        <f t="shared" si="28"/>
        <v>- 30a²b²</v>
      </c>
      <c r="AN30" t="str">
        <f t="shared" si="29"/>
        <v>- 25a²b</v>
      </c>
      <c r="AO30" t="str">
        <f t="shared" si="30"/>
        <v>12a²b² + 10a²b - 30a²b² - 25a²b</v>
      </c>
      <c r="AP30">
        <f t="shared" si="49"/>
      </c>
      <c r="AQ30">
        <f t="shared" si="49"/>
      </c>
      <c r="AR30">
        <f t="shared" si="49"/>
      </c>
      <c r="AS30">
        <f t="shared" si="49"/>
      </c>
      <c r="AT30">
        <f t="shared" si="49"/>
      </c>
      <c r="AU30">
        <f t="shared" si="49"/>
      </c>
      <c r="AV30">
        <f t="shared" si="49"/>
      </c>
      <c r="AW30">
        <f t="shared" si="49"/>
        <v>-15</v>
      </c>
      <c r="AX30">
        <f t="shared" si="49"/>
      </c>
      <c r="AY30">
        <f t="shared" si="49"/>
      </c>
      <c r="AZ30">
        <f t="shared" si="49"/>
        <v>-18</v>
      </c>
      <c r="BA30">
        <f t="shared" si="49"/>
      </c>
      <c r="BB30" t="str">
        <f t="shared" si="47"/>
        <v>12a²b² + 10a²b - 30a²b² - 25a²b</v>
      </c>
      <c r="BC30" t="str">
        <f t="shared" si="48"/>
        <v>=  - 15a²b - 18a²b²</v>
      </c>
      <c r="BD30">
        <f t="shared" si="31"/>
        <v>2</v>
      </c>
      <c r="BE30">
        <f t="shared" si="32"/>
      </c>
      <c r="BF30">
        <f t="shared" si="33"/>
      </c>
      <c r="BG30">
        <f t="shared" si="34"/>
      </c>
      <c r="BH30">
        <f t="shared" si="35"/>
      </c>
      <c r="BI30">
        <f t="shared" si="36"/>
      </c>
      <c r="BJ30">
        <f t="shared" si="37"/>
      </c>
      <c r="BK30">
        <f t="shared" si="38"/>
      </c>
      <c r="BL30" t="str">
        <f t="shared" si="39"/>
        <v> - 15a²b</v>
      </c>
      <c r="BM30">
        <f t="shared" si="40"/>
      </c>
      <c r="BN30">
        <f t="shared" si="41"/>
      </c>
      <c r="BO30" t="str">
        <f t="shared" si="42"/>
        <v> - 18a²b²</v>
      </c>
      <c r="BP30">
        <f t="shared" si="43"/>
      </c>
      <c r="BQ30" t="str">
        <f t="shared" si="44"/>
        <v> - 15a²b - 18a²b²</v>
      </c>
      <c r="CC30">
        <f ca="1" t="shared" si="45"/>
        <v>3</v>
      </c>
      <c r="CD30">
        <f ca="1" t="shared" si="46"/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2013-09-30T07:53:54Z</cp:lastPrinted>
  <dcterms:created xsi:type="dcterms:W3CDTF">2009-10-08T17:52:09Z</dcterms:created>
  <dcterms:modified xsi:type="dcterms:W3CDTF">2013-09-30T09:30:58Z</dcterms:modified>
  <cp:category/>
  <cp:version/>
  <cp:contentType/>
  <cp:contentStatus/>
</cp:coreProperties>
</file>