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" sheetId="2" r:id="rId2"/>
    <sheet name="Tabelle1" sheetId="3" r:id="rId3"/>
  </sheets>
  <definedNames>
    <definedName name="_xlnm.Print_Area" localSheetId="0">'Arbeitsblatt'!$A$1:$I$61</definedName>
  </definedNames>
  <calcPr fullCalcOnLoad="1"/>
</workbook>
</file>

<file path=xl/sharedStrings.xml><?xml version="1.0" encoding="utf-8"?>
<sst xmlns="http://schemas.openxmlformats.org/spreadsheetml/2006/main" count="316" uniqueCount="72">
  <si>
    <t>Lösung:</t>
  </si>
  <si>
    <t>Aufgabe 1:</t>
  </si>
  <si>
    <t>Aufgabe 2:</t>
  </si>
  <si>
    <t>Für neue Zufallswerte</t>
  </si>
  <si>
    <t>F9 drücken</t>
  </si>
  <si>
    <t>a)</t>
  </si>
  <si>
    <t>b)</t>
  </si>
  <si>
    <t>c)</t>
  </si>
  <si>
    <t>a</t>
  </si>
  <si>
    <t>b</t>
  </si>
  <si>
    <t>c</t>
  </si>
  <si>
    <t>Berechnungen zu den Strahlensätzen</t>
  </si>
  <si>
    <t>Gegeben ist die folgende Figur.</t>
  </si>
  <si>
    <t>d</t>
  </si>
  <si>
    <t>e</t>
  </si>
  <si>
    <t>f</t>
  </si>
  <si>
    <t>(a+b)/a</t>
  </si>
  <si>
    <t>(c+d)/c</t>
  </si>
  <si>
    <t>f/e</t>
  </si>
  <si>
    <t>Aufgabe:</t>
  </si>
  <si>
    <t>Gegeben</t>
  </si>
  <si>
    <t>Kontrolle</t>
  </si>
  <si>
    <t>Lösung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</si>
  <si>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</si>
  <si>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</si>
  <si>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</si>
  <si>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</si>
  <si>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</si>
  <si>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</si>
  <si>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</si>
  <si>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</si>
  <si>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</si>
  <si>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</si>
  <si>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</si>
  <si>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</si>
  <si>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</si>
  <si>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</si>
  <si>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</si>
  <si>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</si>
  <si>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</si>
  <si>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</si>
  <si>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</si>
  <si>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</si>
  <si>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</si>
  <si>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</si>
  <si>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</si>
  <si>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</si>
  <si>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</si>
  <si>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</si>
  <si>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Einsetzen:</t>
  </si>
  <si>
    <t>f : e = (a+b) : a</t>
  </si>
  <si>
    <t>e : f = a : (a+b)</t>
  </si>
  <si>
    <t>(a+b) : a = (c+d) : c</t>
  </si>
  <si>
    <t>f : e = (c+d) : c</t>
  </si>
  <si>
    <t>e : f = c : (c+d)</t>
  </si>
  <si>
    <t>(c+d) : c = (a+b) : a</t>
  </si>
  <si>
    <t>d)</t>
  </si>
  <si>
    <t>e)</t>
  </si>
  <si>
    <t>f : e = b : a</t>
  </si>
  <si>
    <t>e : f = a : b</t>
  </si>
  <si>
    <t>d : c = b : a</t>
  </si>
  <si>
    <t>c : d = a : b</t>
  </si>
  <si>
    <t>f : e = d : c</t>
  </si>
  <si>
    <t>e : f = c : d</t>
  </si>
  <si>
    <t>b : a = d : c</t>
  </si>
  <si>
    <t>a : b = c : d</t>
  </si>
  <si>
    <t>c : d = e : f</t>
  </si>
  <si>
    <t>d : c = f : e</t>
  </si>
  <si>
    <t>a : b = e : f</t>
  </si>
  <si>
    <t>b : a = f : e</t>
  </si>
  <si>
    <t>b/a</t>
  </si>
  <si>
    <t>d/c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</si>
</sst>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</xdr:row>
      <xdr:rowOff>104775</xdr:rowOff>
    </xdr:from>
    <xdr:to>
      <xdr:col>3</xdr:col>
      <xdr:colOff>247650</xdr:colOff>
      <xdr:row>11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52475"/>
          <a:ext cx="1666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39</xdr:row>
      <xdr:rowOff>47625</xdr:rowOff>
    </xdr:from>
    <xdr:to>
      <xdr:col>2</xdr:col>
      <xdr:colOff>695325</xdr:colOff>
      <xdr:row>44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362700"/>
          <a:ext cx="137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1314450</xdr:colOff>
      <xdr:row>1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28575</xdr:rowOff>
    </xdr:from>
    <xdr:to>
      <xdr:col>4</xdr:col>
      <xdr:colOff>1314450</xdr:colOff>
      <xdr:row>1</xdr:row>
      <xdr:rowOff>885825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905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28575</xdr:rowOff>
    </xdr:from>
    <xdr:to>
      <xdr:col>1</xdr:col>
      <xdr:colOff>1314450</xdr:colOff>
      <xdr:row>2</xdr:row>
      <xdr:rowOff>885825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953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28575</xdr:rowOff>
    </xdr:from>
    <xdr:to>
      <xdr:col>1</xdr:col>
      <xdr:colOff>1314450</xdr:colOff>
      <xdr:row>3</xdr:row>
      <xdr:rowOff>885825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28575</xdr:rowOff>
    </xdr:from>
    <xdr:to>
      <xdr:col>1</xdr:col>
      <xdr:colOff>1314450</xdr:colOff>
      <xdr:row>4</xdr:row>
      <xdr:rowOff>885825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051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28575</xdr:rowOff>
    </xdr:from>
    <xdr:to>
      <xdr:col>1</xdr:col>
      <xdr:colOff>1314450</xdr:colOff>
      <xdr:row>5</xdr:row>
      <xdr:rowOff>885825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28575</xdr:rowOff>
    </xdr:from>
    <xdr:to>
      <xdr:col>1</xdr:col>
      <xdr:colOff>1314450</xdr:colOff>
      <xdr:row>6</xdr:row>
      <xdr:rowOff>885825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148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28575</xdr:rowOff>
    </xdr:from>
    <xdr:to>
      <xdr:col>4</xdr:col>
      <xdr:colOff>1314450</xdr:colOff>
      <xdr:row>2</xdr:row>
      <xdr:rowOff>885825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953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28575</xdr:rowOff>
    </xdr:from>
    <xdr:to>
      <xdr:col>4</xdr:col>
      <xdr:colOff>1314450</xdr:colOff>
      <xdr:row>3</xdr:row>
      <xdr:rowOff>885825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0002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28575</xdr:rowOff>
    </xdr:from>
    <xdr:to>
      <xdr:col>4</xdr:col>
      <xdr:colOff>1314450</xdr:colOff>
      <xdr:row>4</xdr:row>
      <xdr:rowOff>885825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9051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</xdr:row>
      <xdr:rowOff>28575</xdr:rowOff>
    </xdr:from>
    <xdr:to>
      <xdr:col>4</xdr:col>
      <xdr:colOff>1314450</xdr:colOff>
      <xdr:row>5</xdr:row>
      <xdr:rowOff>885825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38100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</xdr:row>
      <xdr:rowOff>28575</xdr:rowOff>
    </xdr:from>
    <xdr:to>
      <xdr:col>4</xdr:col>
      <xdr:colOff>1314450</xdr:colOff>
      <xdr:row>6</xdr:row>
      <xdr:rowOff>885825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7148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13</xdr:row>
      <xdr:rowOff>28575</xdr:rowOff>
    </xdr:from>
    <xdr:to>
      <xdr:col>4</xdr:col>
      <xdr:colOff>1314450</xdr:colOff>
      <xdr:row>13</xdr:row>
      <xdr:rowOff>885825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10490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12</xdr:row>
      <xdr:rowOff>28575</xdr:rowOff>
    </xdr:from>
    <xdr:to>
      <xdr:col>4</xdr:col>
      <xdr:colOff>1314450</xdr:colOff>
      <xdr:row>12</xdr:row>
      <xdr:rowOff>885825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1441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28575</xdr:rowOff>
    </xdr:from>
    <xdr:to>
      <xdr:col>4</xdr:col>
      <xdr:colOff>1314450</xdr:colOff>
      <xdr:row>11</xdr:row>
      <xdr:rowOff>885825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92392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1314450</xdr:colOff>
      <xdr:row>10</xdr:row>
      <xdr:rowOff>885825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83343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28575</xdr:rowOff>
    </xdr:from>
    <xdr:to>
      <xdr:col>4</xdr:col>
      <xdr:colOff>1314450</xdr:colOff>
      <xdr:row>9</xdr:row>
      <xdr:rowOff>885825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74295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28575</xdr:rowOff>
    </xdr:from>
    <xdr:to>
      <xdr:col>1</xdr:col>
      <xdr:colOff>1314450</xdr:colOff>
      <xdr:row>9</xdr:row>
      <xdr:rowOff>885825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4295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28575</xdr:rowOff>
    </xdr:from>
    <xdr:to>
      <xdr:col>1</xdr:col>
      <xdr:colOff>1314450</xdr:colOff>
      <xdr:row>10</xdr:row>
      <xdr:rowOff>885825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3343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28575</xdr:rowOff>
    </xdr:from>
    <xdr:to>
      <xdr:col>1</xdr:col>
      <xdr:colOff>1314450</xdr:colOff>
      <xdr:row>11</xdr:row>
      <xdr:rowOff>885825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2392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28575</xdr:rowOff>
    </xdr:from>
    <xdr:to>
      <xdr:col>1</xdr:col>
      <xdr:colOff>1314450</xdr:colOff>
      <xdr:row>12</xdr:row>
      <xdr:rowOff>885825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1441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28575</xdr:rowOff>
    </xdr:from>
    <xdr:to>
      <xdr:col>1</xdr:col>
      <xdr:colOff>1314450</xdr:colOff>
      <xdr:row>13</xdr:row>
      <xdr:rowOff>885825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0490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</xdr:row>
      <xdr:rowOff>28575</xdr:rowOff>
    </xdr:from>
    <xdr:to>
      <xdr:col>4</xdr:col>
      <xdr:colOff>1314450</xdr:colOff>
      <xdr:row>7</xdr:row>
      <xdr:rowOff>885825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6197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</xdr:row>
      <xdr:rowOff>28575</xdr:rowOff>
    </xdr:from>
    <xdr:to>
      <xdr:col>4</xdr:col>
      <xdr:colOff>1314450</xdr:colOff>
      <xdr:row>8</xdr:row>
      <xdr:rowOff>885825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65246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28575</xdr:rowOff>
    </xdr:from>
    <xdr:to>
      <xdr:col>1</xdr:col>
      <xdr:colOff>1314450</xdr:colOff>
      <xdr:row>7</xdr:row>
      <xdr:rowOff>885825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6197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28575</xdr:rowOff>
    </xdr:from>
    <xdr:to>
      <xdr:col>1</xdr:col>
      <xdr:colOff>1314450</xdr:colOff>
      <xdr:row>8</xdr:row>
      <xdr:rowOff>885825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5246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5" max="5" width="5.421875" style="0" customWidth="1"/>
    <col min="6" max="6" width="3.00390625" style="0" customWidth="1"/>
    <col min="7" max="7" width="3.57421875" style="0" customWidth="1"/>
    <col min="8" max="8" width="17.57421875" style="0" customWidth="1"/>
    <col min="9" max="9" width="13.421875" style="0" customWidth="1"/>
  </cols>
  <sheetData>
    <row r="1" spans="1:7" ht="12.75">
      <c r="A1" s="8" t="s">
        <v>11</v>
      </c>
      <c r="G1" s="1" t="s">
        <v>0</v>
      </c>
    </row>
    <row r="2" ht="12.75">
      <c r="E2" s="2"/>
    </row>
    <row r="3" spans="1:7" ht="12.75">
      <c r="A3" s="1" t="s">
        <v>1</v>
      </c>
      <c r="E3" s="2"/>
      <c r="G3" s="1" t="s">
        <v>1</v>
      </c>
    </row>
    <row r="4" spans="1:8" ht="12.75">
      <c r="A4" s="4" t="s">
        <v>12</v>
      </c>
      <c r="E4" s="2"/>
      <c r="F4" s="18">
        <v>1</v>
      </c>
      <c r="G4" s="4" t="s">
        <v>5</v>
      </c>
      <c r="H4" t="str">
        <f>VLOOKUP(F4,Daten!$A$3:$AD$26,22,FALSE)</f>
        <v>(a+b) : a = (c+d) : c</v>
      </c>
    </row>
    <row r="5" spans="5:12" ht="12.75">
      <c r="E5" s="2"/>
      <c r="F5" s="18"/>
      <c r="G5" s="7"/>
      <c r="H5" s="1" t="s">
        <v>49</v>
      </c>
      <c r="K5" s="20" t="s">
        <v>3</v>
      </c>
      <c r="L5" s="20"/>
    </row>
    <row r="6" spans="5:12" ht="12.75">
      <c r="E6" s="2"/>
      <c r="F6" s="18"/>
      <c r="H6" t="str">
        <f>VLOOKUP(F4,Daten!$A$3:$AD$26,23,FALSE)</f>
        <v>1,67 = (c + 3) : c</v>
      </c>
      <c r="I6" t="str">
        <f>VLOOKUP(F4,Daten!$A$3:$Y$26,24,FALSE)</f>
        <v>| ·c</v>
      </c>
      <c r="K6" s="20" t="s">
        <v>4</v>
      </c>
      <c r="L6" s="20"/>
    </row>
    <row r="7" spans="5:9" ht="12.75">
      <c r="E7" s="2"/>
      <c r="F7" s="18"/>
      <c r="H7" t="str">
        <f>IF(VLOOKUP(F4,Daten!$A$3:$AC$26,25,FALSE)&lt;&gt;"",VLOOKUP(F4,Daten!$A$3:$AC$26,25,FALSE),"")</f>
        <v>1,67c = c + 3</v>
      </c>
      <c r="I7" t="str">
        <f>IF(VLOOKUP(F4,Daten!$A$3:$AC$26,26,FALSE)&lt;&gt;"",VLOOKUP(F4,Daten!$A$3:$AC$26,26,FALSE),"")</f>
        <v>| -c</v>
      </c>
    </row>
    <row r="8" spans="5:9" ht="12.75">
      <c r="E8" s="2"/>
      <c r="F8" s="18"/>
      <c r="H8" t="str">
        <f>IF(VLOOKUP(F4,Daten!$A$3:$AC$26,27,FALSE)&lt;&gt;"",VLOOKUP(F4,Daten!$A$3:$AC$26,27,FALSE),"")</f>
        <v>0,67c = 3</v>
      </c>
      <c r="I8" t="str">
        <f>IF(VLOOKUP(F4,Daten!$A$3:$AC$26,28,FALSE)&lt;&gt;"",VLOOKUP(F4,Daten!$A$3:$AC$26,28,FALSE),"")</f>
        <v>| :0,67</v>
      </c>
    </row>
    <row r="9" spans="5:8" ht="12.75">
      <c r="E9" s="2"/>
      <c r="F9" s="18"/>
      <c r="H9" s="1" t="str">
        <f>IF(VLOOKUP(F4,Daten!$A$3:$AC$26,29,FALSE)&lt;&gt;"",VLOOKUP(F4,Daten!$A$3:$AC$26,29,FALSE),"")</f>
        <v>Lösung: c = 4,5</v>
      </c>
    </row>
    <row r="10" spans="5:6" ht="12.75">
      <c r="E10" s="2"/>
      <c r="F10" s="18"/>
    </row>
    <row r="11" spans="5:8" ht="12.75">
      <c r="E11" s="2"/>
      <c r="F11" s="18">
        <v>5</v>
      </c>
      <c r="G11" t="s">
        <v>6</v>
      </c>
      <c r="H11" t="str">
        <f>VLOOKUP(F11,Daten!$A$3:$AD$26,22,FALSE)</f>
        <v>(c+d) : c = (a+b) : a</v>
      </c>
    </row>
    <row r="12" spans="5:8" ht="12.75">
      <c r="E12" s="2"/>
      <c r="F12" s="18"/>
      <c r="G12" s="7"/>
      <c r="H12" s="1" t="s">
        <v>49</v>
      </c>
    </row>
    <row r="13" spans="1:9" ht="12.75">
      <c r="A13" s="17" t="s">
        <v>5</v>
      </c>
      <c r="B13" t="str">
        <f>VLOOKUP(1,Daten!$A$3:$U$26,20,FALSE)</f>
        <v>Es ist a=6, b=4, d=3. Berechne c.</v>
      </c>
      <c r="E13" s="2"/>
      <c r="F13" s="18"/>
      <c r="H13" t="str">
        <f>VLOOKUP(F11,Daten!$A$3:$AD$26,23,FALSE)</f>
        <v>1,5 = (a + 6) : a</v>
      </c>
      <c r="I13" t="str">
        <f>VLOOKUP(F11,Daten!$A$3:$Y$26,24,FALSE)</f>
        <v>| ·a</v>
      </c>
    </row>
    <row r="14" spans="5:9" ht="12.75">
      <c r="E14" s="2"/>
      <c r="F14" s="18"/>
      <c r="H14" t="str">
        <f>IF(VLOOKUP(F11,Daten!$A$3:$AC$26,25,FALSE)&lt;&gt;"",VLOOKUP(F11,Daten!$A$3:$AC$26,25,FALSE),"")</f>
        <v>1,5a = a + 6</v>
      </c>
      <c r="I14" t="str">
        <f>IF(VLOOKUP(F11,Daten!$A$3:$AC$26,26,FALSE)&lt;&gt;"",VLOOKUP(F11,Daten!$A$3:$AC$26,26,FALSE),"")</f>
        <v>| -a</v>
      </c>
    </row>
    <row r="15" spans="5:9" ht="12.75">
      <c r="E15" s="2"/>
      <c r="F15" s="18"/>
      <c r="H15" t="str">
        <f>IF(VLOOKUP(F11,Daten!$A$3:$AC$26,27,FALSE)&lt;&gt;"",VLOOKUP(F11,Daten!$A$3:$AC$26,27,FALSE),"")</f>
        <v>0,5a = 6</v>
      </c>
      <c r="I15" t="str">
        <f>IF(VLOOKUP(F11,Daten!$A$3:$AC$26,28,FALSE)&lt;&gt;"",VLOOKUP(F11,Daten!$A$3:$AC$26,28,FALSE),"")</f>
        <v>| :0,5</v>
      </c>
    </row>
    <row r="16" spans="5:8" ht="12.75">
      <c r="E16" s="2"/>
      <c r="F16" s="18"/>
      <c r="H16" s="1" t="str">
        <f>IF(VLOOKUP(F11,Daten!$A$3:$AC$26,29,FALSE)&lt;&gt;"",VLOOKUP(F11,Daten!$A$3:$AC$26,29,FALSE),"")</f>
        <v>Lösung: a = 12</v>
      </c>
    </row>
    <row r="17" spans="5:6" ht="12.75">
      <c r="E17" s="2"/>
      <c r="F17" s="18"/>
    </row>
    <row r="18" spans="1:8" ht="12.75">
      <c r="A18" s="17" t="s">
        <v>6</v>
      </c>
      <c r="B18" t="str">
        <f>VLOOKUP(5,Daten!$A$3:$U$26,20,FALSE)</f>
        <v>Es ist c=4, d=2, b=6. Berechne a.</v>
      </c>
      <c r="E18" s="2"/>
      <c r="F18" s="18">
        <v>10</v>
      </c>
      <c r="G18" s="4" t="s">
        <v>7</v>
      </c>
      <c r="H18" t="str">
        <f>VLOOKUP(F18,Daten!$A$3:$AD$26,22,FALSE)</f>
        <v>f : e = (a+b) : a</v>
      </c>
    </row>
    <row r="19" spans="5:8" ht="12.75">
      <c r="E19" s="2"/>
      <c r="F19" s="19"/>
      <c r="H19" s="1" t="s">
        <v>49</v>
      </c>
    </row>
    <row r="20" spans="5:9" ht="12.75">
      <c r="E20" s="2"/>
      <c r="F20" s="19"/>
      <c r="G20" s="7"/>
      <c r="H20" t="str">
        <f>VLOOKUP(F18,Daten!$A$3:$AD$26,23,FALSE)</f>
        <v>f : 4 = 1,6</v>
      </c>
      <c r="I20" t="str">
        <f>VLOOKUP(F18,Daten!$A$3:$Y$26,24,FALSE)</f>
        <v>| ·4</v>
      </c>
    </row>
    <row r="21" spans="1:9" ht="12.75">
      <c r="A21" s="9"/>
      <c r="E21" s="2"/>
      <c r="F21" s="19"/>
      <c r="G21" s="4"/>
      <c r="H21">
        <f>IF(VLOOKUP(F18,Daten!$A$3:$AC$26,25,FALSE)&lt;&gt;"",VLOOKUP(F18,Daten!$A$3:$AC$26,25,FALSE),"")</f>
      </c>
      <c r="I21">
        <f>IF(VLOOKUP(F18,Daten!$A$3:$AC$26,26,FALSE)&lt;&gt;"",VLOOKUP(F18,Daten!$A$3:$AC$26,26,FALSE),"")</f>
      </c>
    </row>
    <row r="22" spans="5:9" ht="12.75">
      <c r="E22" s="2"/>
      <c r="F22" s="19"/>
      <c r="H22">
        <f>IF(VLOOKUP(F18,Daten!$A$3:$AC$26,27,FALSE)&lt;&gt;"",VLOOKUP(F18,Daten!$A$3:$AC$26,27,FALSE),"")</f>
      </c>
      <c r="I22">
        <f>IF(VLOOKUP(F18,Daten!$A$3:$AC$26,28,FALSE)&lt;&gt;"",VLOOKUP(F18,Daten!$A$3:$AC$26,28,FALSE),"")</f>
      </c>
    </row>
    <row r="23" spans="1:8" ht="12.75">
      <c r="A23" s="17" t="s">
        <v>7</v>
      </c>
      <c r="B23" t="str">
        <f>VLOOKUP(10,Daten!$A$3:$U$26,20,FALSE)</f>
        <v>Es ist a=5, b=3, e=4. Berechne f.</v>
      </c>
      <c r="D23" s="5"/>
      <c r="E23" s="2"/>
      <c r="F23" s="19"/>
      <c r="H23" s="1" t="str">
        <f>IF(VLOOKUP(F18,Daten!$A$3:$AC$26,29,FALSE)&lt;&gt;"",VLOOKUP(F18,Daten!$A$3:$AC$26,29,FALSE),"")</f>
        <v>Lösung: f = 6,4</v>
      </c>
    </row>
    <row r="24" spans="5:7" ht="12.75">
      <c r="E24" s="2"/>
      <c r="F24" s="19"/>
      <c r="G24" s="6"/>
    </row>
    <row r="25" spans="4:8" ht="12.75">
      <c r="D25" s="5"/>
      <c r="E25" s="2"/>
      <c r="F25" s="18">
        <v>15</v>
      </c>
      <c r="G25" s="4" t="s">
        <v>56</v>
      </c>
      <c r="H25" t="str">
        <f>VLOOKUP(F25,Daten!$A$3:$AD$26,22,FALSE)</f>
        <v>e : f = c : (c+d)</v>
      </c>
    </row>
    <row r="26" spans="1:8" ht="12.75">
      <c r="A26" s="9"/>
      <c r="D26" s="5"/>
      <c r="E26" s="2"/>
      <c r="F26" s="19"/>
      <c r="H26" s="1" t="s">
        <v>49</v>
      </c>
    </row>
    <row r="27" spans="3:9" ht="12.75">
      <c r="C27" s="5"/>
      <c r="D27" s="5"/>
      <c r="E27" s="2"/>
      <c r="F27" s="19"/>
      <c r="G27" s="7"/>
      <c r="H27" t="str">
        <f>VLOOKUP(F25,Daten!$A$3:$AD$26,23,FALSE)</f>
        <v>e : 3 = 0,55</v>
      </c>
      <c r="I27" t="str">
        <f>VLOOKUP(F25,Daten!$A$3:$Y$26,24,FALSE)</f>
        <v>| ·3</v>
      </c>
    </row>
    <row r="28" spans="1:9" ht="12.75">
      <c r="A28" s="17" t="s">
        <v>56</v>
      </c>
      <c r="B28" t="str">
        <f>VLOOKUP(15,Daten!$A$3:$U$26,20,FALSE)</f>
        <v>Es ist c=6, d=5, f=3. Berechne e.</v>
      </c>
      <c r="E28" s="2"/>
      <c r="F28" s="19"/>
      <c r="G28" s="4"/>
      <c r="H28">
        <f>IF(VLOOKUP(F25,Daten!$A$3:$AC$26,25,FALSE)&lt;&gt;"",VLOOKUP(F25,Daten!$A$3:$AC$26,25,FALSE),"")</f>
      </c>
      <c r="I28">
        <f>IF(VLOOKUP(F25,Daten!$A$3:$AC$26,26,FALSE)&lt;&gt;"",VLOOKUP(F25,Daten!$A$3:$AC$26,26,FALSE),"")</f>
      </c>
    </row>
    <row r="29" spans="2:9" ht="12.75">
      <c r="B29" s="5"/>
      <c r="E29" s="2"/>
      <c r="F29" s="19"/>
      <c r="H29">
        <f>IF(VLOOKUP(F25,Daten!$A$3:$AC$26,27,FALSE)&lt;&gt;"",VLOOKUP(F25,Daten!$A$3:$AC$26,27,FALSE),"")</f>
      </c>
      <c r="I29">
        <f>IF(VLOOKUP(F25,Daten!$A$3:$AC$26,28,FALSE)&lt;&gt;"",VLOOKUP(F25,Daten!$A$3:$AC$26,28,FALSE),"")</f>
      </c>
    </row>
    <row r="30" spans="2:8" ht="12.75">
      <c r="B30" s="5"/>
      <c r="E30" s="2"/>
      <c r="F30" s="19"/>
      <c r="H30" s="1" t="str">
        <f>IF(VLOOKUP(F25,Daten!$A$3:$AC$26,29,FALSE)&lt;&gt;"",VLOOKUP(F25,Daten!$A$3:$AC$26,29,FALSE),"")</f>
        <v>Lösung: e = 1,64</v>
      </c>
    </row>
    <row r="31" spans="5:6" ht="12.75">
      <c r="E31" s="2"/>
      <c r="F31" s="19"/>
    </row>
    <row r="32" spans="2:8" ht="12.75">
      <c r="B32" s="5"/>
      <c r="E32" s="2"/>
      <c r="F32" s="19">
        <v>20</v>
      </c>
      <c r="G32" t="s">
        <v>57</v>
      </c>
      <c r="H32" t="str">
        <f>VLOOKUP(F32,Daten!$A$3:$AD$26,22,FALSE)</f>
        <v>f : e = (a+b) : a</v>
      </c>
    </row>
    <row r="33" spans="1:8" ht="12.75">
      <c r="A33" s="17" t="s">
        <v>57</v>
      </c>
      <c r="B33" t="str">
        <f>VLOOKUP(20,Daten!$A$3:$U$26,20,FALSE)</f>
        <v>Es ist b=3, e=5, f=8. Berechne a.</v>
      </c>
      <c r="E33" s="2"/>
      <c r="F33" s="19"/>
      <c r="H33" s="1" t="s">
        <v>49</v>
      </c>
    </row>
    <row r="34" spans="2:9" ht="12.75">
      <c r="B34" s="5"/>
      <c r="E34" s="2"/>
      <c r="H34" t="str">
        <f>VLOOKUP(F32,Daten!$A$3:$AD$26,23,FALSE)</f>
        <v>1,6 = (a + 3) : a</v>
      </c>
      <c r="I34" t="str">
        <f>VLOOKUP(F32,Daten!$A$3:$Y$26,24,FALSE)</f>
        <v>| ·a</v>
      </c>
    </row>
    <row r="35" spans="2:9" ht="12.75">
      <c r="B35" s="5"/>
      <c r="E35" s="2"/>
      <c r="H35" t="str">
        <f>IF(VLOOKUP(F32,Daten!$A$3:$AC$26,25,FALSE)&lt;&gt;"",VLOOKUP(F32,Daten!$A$3:$AC$26,25,FALSE),"")</f>
        <v>1,6a = a + 3</v>
      </c>
      <c r="I35" t="str">
        <f>IF(VLOOKUP(F32,Daten!$A$3:$AC$26,26,FALSE)&lt;&gt;"",VLOOKUP(F32,Daten!$A$3:$AC$26,26,FALSE),"")</f>
        <v>| -a</v>
      </c>
    </row>
    <row r="36" spans="2:9" ht="12.75">
      <c r="B36" s="5"/>
      <c r="E36" s="2"/>
      <c r="H36" t="str">
        <f>IF(VLOOKUP(F32,Daten!$A$3:$AC$26,27,FALSE)&lt;&gt;"",VLOOKUP(F32,Daten!$A$3:$AC$26,27,FALSE),"")</f>
        <v>0,6a = 3</v>
      </c>
      <c r="I36" t="str">
        <f>IF(VLOOKUP(F32,Daten!$A$3:$AC$26,28,FALSE)&lt;&gt;"",VLOOKUP(F32,Daten!$A$3:$AC$26,28,FALSE),"")</f>
        <v>| :0,6</v>
      </c>
    </row>
    <row r="37" spans="2:8" ht="12.75">
      <c r="B37" s="5"/>
      <c r="E37" s="2"/>
      <c r="H37" s="1" t="str">
        <f>IF(VLOOKUP(F32,Daten!$A$3:$AC$26,29,FALSE)&lt;&gt;"",VLOOKUP(F32,Daten!$A$3:$AC$26,29,FALSE),"")</f>
        <v>Lösung: a = 5</v>
      </c>
    </row>
    <row r="38" spans="1:8" ht="12.75">
      <c r="A38" s="1" t="s">
        <v>2</v>
      </c>
      <c r="B38" s="5"/>
      <c r="E38" s="2"/>
      <c r="H38" s="1"/>
    </row>
    <row r="39" spans="1:7" ht="12.75">
      <c r="A39" s="4" t="s">
        <v>12</v>
      </c>
      <c r="B39" s="5"/>
      <c r="E39" s="2"/>
      <c r="G39" s="1" t="s">
        <v>2</v>
      </c>
    </row>
    <row r="40" spans="2:8" ht="12.75">
      <c r="B40" s="5"/>
      <c r="E40" s="2"/>
      <c r="F40" s="19">
        <v>1</v>
      </c>
      <c r="G40" t="s">
        <v>5</v>
      </c>
      <c r="H40" t="str">
        <f>VLOOKUP(F40,Daten!$A$33:$AD$44,22,FALSE)</f>
        <v>a : b = c : d</v>
      </c>
    </row>
    <row r="41" spans="2:8" ht="12.75">
      <c r="B41" s="5"/>
      <c r="E41" s="2"/>
      <c r="F41" s="19"/>
      <c r="H41" s="1" t="s">
        <v>49</v>
      </c>
    </row>
    <row r="42" spans="2:9" ht="12.75">
      <c r="B42" s="5"/>
      <c r="E42" s="2"/>
      <c r="F42" s="19"/>
      <c r="H42" t="str">
        <f>VLOOKUP(F40,Daten!$A$33:$AD$44,23,FALSE)</f>
        <v>a : 3 = 0,33</v>
      </c>
      <c r="I42" t="str">
        <f>VLOOKUP(F40,Daten!$A$33:$Y$44,24,FALSE)</f>
        <v>| ·3</v>
      </c>
    </row>
    <row r="43" spans="3:8" ht="12.75">
      <c r="C43" s="5"/>
      <c r="D43" s="5"/>
      <c r="E43" s="2"/>
      <c r="F43" s="19"/>
      <c r="H43" s="1" t="str">
        <f>IF(VLOOKUP(F40,Daten!$A$33:$AC$44,29,FALSE)&lt;&gt;"",VLOOKUP(F40,Daten!$A$33:$AC$44,29,FALSE),"")</f>
        <v>Lösung: a = 1</v>
      </c>
    </row>
    <row r="44" spans="1:7" ht="12.75">
      <c r="A44" s="1"/>
      <c r="B44" s="5"/>
      <c r="C44" s="5"/>
      <c r="D44" s="5"/>
      <c r="E44" s="2"/>
      <c r="F44" s="19"/>
      <c r="G44" s="4"/>
    </row>
    <row r="45" spans="1:8" ht="12.75">
      <c r="A45" s="4"/>
      <c r="B45" s="5"/>
      <c r="C45" s="5"/>
      <c r="D45" s="5"/>
      <c r="E45" s="2"/>
      <c r="F45" s="19">
        <v>5</v>
      </c>
      <c r="G45" t="s">
        <v>6</v>
      </c>
      <c r="H45" t="str">
        <f>VLOOKUP(F45,Daten!$A$33:$AD$44,22,FALSE)</f>
        <v>b : a = f : e</v>
      </c>
    </row>
    <row r="46" spans="1:8" ht="12.75">
      <c r="A46" s="17" t="s">
        <v>5</v>
      </c>
      <c r="B46" t="str">
        <f>VLOOKUP(1,Daten!$A$33:$U$44,20,FALSE)</f>
        <v>Es ist c=2, d=6, b=3. Berechne a.</v>
      </c>
      <c r="C46" s="5"/>
      <c r="D46" s="5"/>
      <c r="E46" s="2"/>
      <c r="F46" s="19"/>
      <c r="G46" s="4"/>
      <c r="H46" s="1" t="s">
        <v>49</v>
      </c>
    </row>
    <row r="47" spans="3:9" ht="12.75">
      <c r="C47" s="5"/>
      <c r="D47" s="5"/>
      <c r="E47" s="2"/>
      <c r="F47" s="19"/>
      <c r="H47" t="str">
        <f>VLOOKUP(F45,Daten!$A$33:$AD$44,23,FALSE)</f>
        <v>b : 3 = 2,33</v>
      </c>
      <c r="I47" t="str">
        <f>VLOOKUP(F45,Daten!$A$33:$Y$44,24,FALSE)</f>
        <v>| ·3</v>
      </c>
    </row>
    <row r="48" spans="1:8" ht="12.75">
      <c r="A48" s="4"/>
      <c r="E48" s="2"/>
      <c r="F48" s="19"/>
      <c r="H48" s="1" t="str">
        <f>IF(VLOOKUP(F45,Daten!$A$33:$AC$44,29,FALSE)&lt;&gt;"",VLOOKUP(F45,Daten!$A$33:$AC$44,29,FALSE),"")</f>
        <v>Lösung: b = 7</v>
      </c>
    </row>
    <row r="49" spans="5:7" ht="12.75">
      <c r="E49" s="2"/>
      <c r="F49" s="19"/>
      <c r="G49" s="7"/>
    </row>
    <row r="50" spans="1:8" ht="12.75">
      <c r="A50" s="17" t="s">
        <v>6</v>
      </c>
      <c r="B50" t="str">
        <f>VLOOKUP(5,Daten!$A$33:$U$44,20,FALSE)</f>
        <v>Es ist e=3, f=7, a=3. Berechne b.</v>
      </c>
      <c r="E50" s="2"/>
      <c r="F50" s="19">
        <v>8</v>
      </c>
      <c r="G50" t="s">
        <v>7</v>
      </c>
      <c r="H50" t="str">
        <f>VLOOKUP(F50,Daten!$A$33:$AD$44,22,FALSE)</f>
        <v>d : c = b : a</v>
      </c>
    </row>
    <row r="51" spans="5:8" ht="12.75">
      <c r="E51" s="2"/>
      <c r="F51" s="19"/>
      <c r="G51" s="4"/>
      <c r="H51" s="1" t="s">
        <v>49</v>
      </c>
    </row>
    <row r="52" spans="5:9" ht="12.75">
      <c r="E52" s="2"/>
      <c r="F52" s="19"/>
      <c r="H52" t="str">
        <f>VLOOKUP(F50,Daten!$A$33:$AD$44,23,FALSE)</f>
        <v>d : 6 = 1,25</v>
      </c>
      <c r="I52" t="str">
        <f>VLOOKUP(F50,Daten!$A$33:$Y$44,24,FALSE)</f>
        <v>| ·6</v>
      </c>
    </row>
    <row r="53" spans="1:8" ht="12.75">
      <c r="A53" s="4"/>
      <c r="E53" s="2"/>
      <c r="F53" s="19"/>
      <c r="H53" s="1" t="str">
        <f>IF(VLOOKUP(F50,Daten!$A$33:$AC$44,29,FALSE)&lt;&gt;"",VLOOKUP(F50,Daten!$A$33:$AC$44,29,FALSE),"")</f>
        <v>Lösung: d = 7,5</v>
      </c>
    </row>
    <row r="54" spans="1:6" ht="12.75">
      <c r="A54" s="17" t="s">
        <v>7</v>
      </c>
      <c r="B54" t="str">
        <f>VLOOKUP(8,Daten!$A$33:$U$44,20,FALSE)</f>
        <v>Es ist a=4, b=5, c=6. Berechne d.</v>
      </c>
      <c r="E54" s="2"/>
      <c r="F54" s="19"/>
    </row>
    <row r="55" spans="5:8" ht="12.75">
      <c r="E55" s="2"/>
      <c r="F55" s="19">
        <v>11</v>
      </c>
      <c r="G55" t="s">
        <v>56</v>
      </c>
      <c r="H55" t="str">
        <f>VLOOKUP(F55,Daten!$A$33:$AD$44,22,FALSE)</f>
        <v>e : f = c : d</v>
      </c>
    </row>
    <row r="56" spans="5:8" ht="12.75">
      <c r="E56" s="2"/>
      <c r="G56" s="4"/>
      <c r="H56" s="1" t="s">
        <v>49</v>
      </c>
    </row>
    <row r="57" spans="1:9" ht="12.75">
      <c r="A57" s="4"/>
      <c r="E57" s="2"/>
      <c r="H57" t="str">
        <f>VLOOKUP(F55,Daten!$A$33:$AD$44,23,FALSE)</f>
        <v>e : 5 = 1,5</v>
      </c>
      <c r="I57" t="str">
        <f>VLOOKUP(F55,Daten!$A$33:$Y$44,24,FALSE)</f>
        <v>| ·5</v>
      </c>
    </row>
    <row r="58" spans="1:8" ht="12.75">
      <c r="A58" s="17" t="s">
        <v>56</v>
      </c>
      <c r="B58" t="str">
        <f>VLOOKUP(11,Daten!$A$33:$U$44,20,FALSE)</f>
        <v>Es ist c=3, d=2, f=5. Berechne e.</v>
      </c>
      <c r="E58" s="2"/>
      <c r="H58" s="1" t="str">
        <f>IF(VLOOKUP(F55,Daten!$A$33:$AC$44,29,FALSE)&lt;&gt;"",VLOOKUP(F55,Daten!$A$33:$AC$44,29,FALSE),"")</f>
        <v>Lösung: e = 7,5</v>
      </c>
    </row>
    <row r="59" spans="1:8" ht="12.75">
      <c r="A59" s="17"/>
      <c r="E59" s="2"/>
      <c r="G59" s="4"/>
      <c r="H59" s="1"/>
    </row>
    <row r="60" spans="1:8" ht="12.75">
      <c r="A60" s="4"/>
      <c r="E60" s="2"/>
      <c r="G60" s="4"/>
      <c r="H60" s="1"/>
    </row>
    <row r="61" spans="5:7" ht="12.75">
      <c r="E61" s="2"/>
      <c r="G61" s="4"/>
    </row>
  </sheetData>
  <sheetProtection/>
  <mergeCells count="2">
    <mergeCell ref="K5:L5"/>
    <mergeCell ref="K6:L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L1">
      <selection activeCell="Z27" sqref="Z27"/>
    </sheetView>
  </sheetViews>
  <sheetFormatPr defaultColWidth="11.421875" defaultRowHeight="12.75"/>
  <cols>
    <col min="2" max="2" width="6.57421875" style="0" customWidth="1"/>
    <col min="3" max="3" width="3.00390625" style="0" bestFit="1" customWidth="1"/>
    <col min="4" max="9" width="5.28125" style="0" customWidth="1"/>
    <col min="10" max="10" width="10.57421875" style="0" customWidth="1"/>
    <col min="11" max="11" width="13.28125" style="0" customWidth="1"/>
    <col min="12" max="12" width="11.421875" style="0" customWidth="1"/>
    <col min="13" max="13" width="5.140625" style="0" customWidth="1"/>
    <col min="14" max="15" width="4.421875" style="0" customWidth="1"/>
    <col min="16" max="17" width="2.421875" style="0" customWidth="1"/>
    <col min="18" max="18" width="2.8515625" style="0" customWidth="1"/>
    <col min="19" max="19" width="3.140625" style="0" customWidth="1"/>
    <col min="20" max="20" width="29.8515625" style="0" customWidth="1"/>
    <col min="21" max="21" width="8.421875" style="0" bestFit="1" customWidth="1"/>
    <col min="22" max="22" width="17.140625" style="0" customWidth="1"/>
    <col min="23" max="23" width="15.28125" style="0" customWidth="1"/>
    <col min="25" max="25" width="12.8515625" style="0" customWidth="1"/>
  </cols>
  <sheetData>
    <row r="1" spans="10:12" ht="12.75">
      <c r="J1" s="22" t="s">
        <v>21</v>
      </c>
      <c r="K1" s="22"/>
      <c r="L1" s="22"/>
    </row>
    <row r="2" spans="4:21" ht="12.75">
      <c r="D2" t="s">
        <v>8</v>
      </c>
      <c r="E2" s="4" t="s">
        <v>9</v>
      </c>
      <c r="F2" t="s">
        <v>10</v>
      </c>
      <c r="G2" t="s">
        <v>13</v>
      </c>
      <c r="H2" s="4" t="s">
        <v>14</v>
      </c>
      <c r="I2" s="4" t="s">
        <v>15</v>
      </c>
      <c r="J2" s="4" t="s">
        <v>16</v>
      </c>
      <c r="K2" s="4" t="s">
        <v>17</v>
      </c>
      <c r="L2" s="4" t="s">
        <v>18</v>
      </c>
      <c r="M2" s="21" t="s">
        <v>20</v>
      </c>
      <c r="N2" s="21"/>
      <c r="O2" s="21"/>
      <c r="T2" t="s">
        <v>19</v>
      </c>
      <c r="U2" t="s">
        <v>22</v>
      </c>
    </row>
    <row r="3" spans="1:29" ht="12.75">
      <c r="A3">
        <f ca="1">ROUND((RAND())*24-0.5,0)</f>
        <v>22</v>
      </c>
      <c r="B3" t="s">
        <v>23</v>
      </c>
      <c r="C3">
        <v>2</v>
      </c>
      <c r="D3">
        <f aca="true" ca="1" t="shared" si="0" ref="D3:E6">ROUND(RAND()*5,0)+2</f>
        <v>6</v>
      </c>
      <c r="E3">
        <f ca="1" t="shared" si="0"/>
        <v>5</v>
      </c>
      <c r="H3">
        <f ca="1">ROUND(RAND()*5,0)+2</f>
        <v>2</v>
      </c>
      <c r="I3" s="10">
        <f>(D3+E3)*H3/D3</f>
        <v>3.6666666666666665</v>
      </c>
      <c r="J3">
        <f>IF(D3&lt;&gt;0,(D3+E3)/D3,"")</f>
        <v>1.8333333333333333</v>
      </c>
      <c r="K3" s="4">
        <f>IF(F3&lt;&gt;0,(F3+G3)/F3,"")</f>
      </c>
      <c r="L3">
        <f>IF(H3&lt;&gt;0,I3/H3,"")</f>
        <v>1.8333333333333333</v>
      </c>
      <c r="M3" t="s">
        <v>8</v>
      </c>
      <c r="N3" t="s">
        <v>9</v>
      </c>
      <c r="O3" t="s">
        <v>14</v>
      </c>
      <c r="P3" s="10" t="s">
        <v>15</v>
      </c>
      <c r="Q3">
        <f>HLOOKUP(M3,$D$2:$I$28,$C3)</f>
        <v>6</v>
      </c>
      <c r="R3">
        <f>HLOOKUP(N3,$D$2:$I$28,$C3)</f>
        <v>5</v>
      </c>
      <c r="S3">
        <f>HLOOKUP(O3,$D$2:$I$28,$C3)</f>
        <v>2</v>
      </c>
      <c r="T3" t="str">
        <f>"Es ist "&amp;M3&amp;"="&amp;Q3&amp;", "&amp;N3&amp;"="&amp;R3&amp;", "&amp;O3&amp;"="&amp;S3&amp;". Berechne "&amp;P3&amp;"."</f>
        <v>Es ist a=6, b=5, e=2. Berechne f.</v>
      </c>
      <c r="U3" s="11">
        <f>HLOOKUP(P3,$D$2:$I$28,$C3)</f>
        <v>3.6666666666666665</v>
      </c>
      <c r="V3" t="s">
        <v>50</v>
      </c>
      <c r="W3" t="str">
        <f>"f : "&amp;S3&amp;" = "&amp;ROUND((Q3+R3)/Q3,2)</f>
        <v>f : 2 = 1,83</v>
      </c>
      <c r="X3" t="str">
        <f>"| ·"&amp;S3</f>
        <v>| ·2</v>
      </c>
      <c r="AC3" t="str">
        <f aca="true" t="shared" si="1" ref="AC3:AC15">"Lösung: "&amp;P3&amp;" = "&amp;ROUND(U3,2)</f>
        <v>Lösung: f = 3,67</v>
      </c>
    </row>
    <row r="4" spans="1:29" ht="12.75">
      <c r="A4">
        <f>MOD(A3+1,24)</f>
        <v>23</v>
      </c>
      <c r="B4" t="s">
        <v>24</v>
      </c>
      <c r="C4">
        <v>3</v>
      </c>
      <c r="D4">
        <f ca="1" t="shared" si="0"/>
        <v>4</v>
      </c>
      <c r="E4">
        <f ca="1" t="shared" si="0"/>
        <v>6</v>
      </c>
      <c r="H4" s="10">
        <f>D4*I4/(D4+E4)</f>
        <v>1.2</v>
      </c>
      <c r="I4">
        <f ca="1">ROUND(RAND()*5,0)+2</f>
        <v>3</v>
      </c>
      <c r="J4">
        <f aca="true" t="shared" si="2" ref="J4:J14">IF(D4&lt;&gt;0,(D4+E4)/D4,"")</f>
        <v>2.5</v>
      </c>
      <c r="K4" s="4">
        <f aca="true" t="shared" si="3" ref="K4:K14">IF(F4&lt;&gt;0,(F4+G4)/F4,"")</f>
      </c>
      <c r="L4">
        <f aca="true" t="shared" si="4" ref="L4:L14">IF(H4&lt;&gt;0,I4/H4,"")</f>
        <v>2.5</v>
      </c>
      <c r="M4" t="s">
        <v>8</v>
      </c>
      <c r="N4" t="s">
        <v>9</v>
      </c>
      <c r="O4" t="s">
        <v>15</v>
      </c>
      <c r="P4" s="10" t="s">
        <v>14</v>
      </c>
      <c r="Q4">
        <f aca="true" t="shared" si="5" ref="Q4:Q14">HLOOKUP(M4,$D$2:$I$28,$C4)</f>
        <v>4</v>
      </c>
      <c r="R4">
        <f aca="true" t="shared" si="6" ref="R4:R15">HLOOKUP(N4,$D$2:$I$28,$C4)</f>
        <v>6</v>
      </c>
      <c r="S4">
        <f aca="true" t="shared" si="7" ref="S4:S15">HLOOKUP(O4,$D$2:$I$28,$C4)</f>
        <v>3</v>
      </c>
      <c r="T4" t="str">
        <f aca="true" t="shared" si="8" ref="T4:T14">"Es ist "&amp;M4&amp;"="&amp;Q4&amp;", "&amp;N4&amp;"="&amp;R4&amp;", "&amp;O4&amp;"="&amp;S4&amp;". Berechne "&amp;P4&amp;"."</f>
        <v>Es ist a=4, b=6, f=3. Berechne e.</v>
      </c>
      <c r="U4" s="11">
        <f aca="true" t="shared" si="9" ref="U4:U14">HLOOKUP(P4,$D$2:$I$28,$C4)</f>
        <v>1.2</v>
      </c>
      <c r="V4" t="s">
        <v>51</v>
      </c>
      <c r="W4" t="str">
        <f>"e : "&amp;S4&amp;" = "&amp;ROUND(Q4/(Q4+R4),2)</f>
        <v>e : 3 = 0,4</v>
      </c>
      <c r="X4" t="str">
        <f>"| ·"&amp;S4</f>
        <v>| ·3</v>
      </c>
      <c r="AC4" t="str">
        <f t="shared" si="1"/>
        <v>Lösung: e = 1,2</v>
      </c>
    </row>
    <row r="5" spans="1:29" ht="12.75">
      <c r="A5">
        <f aca="true" t="shared" si="10" ref="A5:A25">MOD(A4+1,24)</f>
        <v>0</v>
      </c>
      <c r="B5" t="s">
        <v>25</v>
      </c>
      <c r="C5">
        <v>4</v>
      </c>
      <c r="D5">
        <f ca="1" t="shared" si="0"/>
        <v>4</v>
      </c>
      <c r="E5">
        <f ca="1" t="shared" si="0"/>
        <v>5</v>
      </c>
      <c r="F5">
        <f ca="1">ROUND(RAND()*5,0)+2</f>
        <v>6</v>
      </c>
      <c r="G5" s="10">
        <f>(D5+E5)*F5/D5-F5</f>
        <v>7.5</v>
      </c>
      <c r="H5" s="4"/>
      <c r="J5">
        <f t="shared" si="2"/>
        <v>2.25</v>
      </c>
      <c r="K5" s="4">
        <f t="shared" si="3"/>
        <v>2.25</v>
      </c>
      <c r="L5">
        <f t="shared" si="4"/>
      </c>
      <c r="M5" t="s">
        <v>8</v>
      </c>
      <c r="N5" t="s">
        <v>9</v>
      </c>
      <c r="O5" t="s">
        <v>10</v>
      </c>
      <c r="P5" s="10" t="s">
        <v>13</v>
      </c>
      <c r="Q5">
        <f t="shared" si="5"/>
        <v>4</v>
      </c>
      <c r="R5">
        <f t="shared" si="6"/>
        <v>5</v>
      </c>
      <c r="S5">
        <f t="shared" si="7"/>
        <v>6</v>
      </c>
      <c r="T5" t="str">
        <f t="shared" si="8"/>
        <v>Es ist a=4, b=5, c=6. Berechne d.</v>
      </c>
      <c r="U5" s="11">
        <f t="shared" si="9"/>
        <v>7.5</v>
      </c>
      <c r="V5" t="s">
        <v>52</v>
      </c>
      <c r="W5" t="str">
        <f>ROUND((Q5+R5)/Q5,2)&amp;" = ("&amp;S5&amp;" + d) : "&amp;S5</f>
        <v>2,25 = (6 + d) : 6</v>
      </c>
      <c r="X5" t="str">
        <f>"| ·"&amp;S5</f>
        <v>| ·6</v>
      </c>
      <c r="Y5" t="str">
        <f>ROUND((Q5+R5)/Q5,2)*S5&amp;" = "&amp;S5&amp;" + d"</f>
        <v>13,5 = 6 + d</v>
      </c>
      <c r="Z5" t="str">
        <f>"| -"&amp;S5</f>
        <v>| -6</v>
      </c>
      <c r="AC5" t="str">
        <f t="shared" si="1"/>
        <v>Lösung: d = 7,5</v>
      </c>
    </row>
    <row r="6" spans="1:29" ht="12.75">
      <c r="A6">
        <f t="shared" si="10"/>
        <v>1</v>
      </c>
      <c r="B6" t="s">
        <v>26</v>
      </c>
      <c r="C6">
        <v>5</v>
      </c>
      <c r="D6">
        <f ca="1" t="shared" si="0"/>
        <v>6</v>
      </c>
      <c r="E6">
        <f ca="1" t="shared" si="0"/>
        <v>4</v>
      </c>
      <c r="F6" s="10">
        <f>D6*G6/E6</f>
        <v>4.5</v>
      </c>
      <c r="G6">
        <f aca="true" ca="1" t="shared" si="11" ref="G6:G11">ROUND(RAND()*5,0)+2</f>
        <v>3</v>
      </c>
      <c r="J6">
        <f t="shared" si="2"/>
        <v>1.6666666666666667</v>
      </c>
      <c r="K6" s="4">
        <f t="shared" si="3"/>
        <v>1.6666666666666667</v>
      </c>
      <c r="L6">
        <f t="shared" si="4"/>
      </c>
      <c r="M6" t="s">
        <v>8</v>
      </c>
      <c r="N6" t="s">
        <v>9</v>
      </c>
      <c r="O6" t="s">
        <v>13</v>
      </c>
      <c r="P6" s="10" t="s">
        <v>10</v>
      </c>
      <c r="Q6">
        <f t="shared" si="5"/>
        <v>6</v>
      </c>
      <c r="R6">
        <f t="shared" si="6"/>
        <v>4</v>
      </c>
      <c r="S6">
        <f t="shared" si="7"/>
        <v>3</v>
      </c>
      <c r="T6" t="str">
        <f t="shared" si="8"/>
        <v>Es ist a=6, b=4, d=3. Berechne c.</v>
      </c>
      <c r="U6" s="11">
        <f t="shared" si="9"/>
        <v>4.5</v>
      </c>
      <c r="V6" t="s">
        <v>52</v>
      </c>
      <c r="W6" t="str">
        <f>ROUND(($Q6+$R6)/$Q6,2)&amp;" = (c + "&amp;$S6&amp;") : c"</f>
        <v>1,67 = (c + 3) : c</v>
      </c>
      <c r="X6" t="str">
        <f>"| ·c"</f>
        <v>| ·c</v>
      </c>
      <c r="Y6" t="str">
        <f>ROUND(($Q6+$R6)/$Q6,2)&amp;"c = c + "&amp;$S6</f>
        <v>1,67c = c + 3</v>
      </c>
      <c r="Z6" t="str">
        <f>"| -c"</f>
        <v>| -c</v>
      </c>
      <c r="AA6" t="str">
        <f>IF(ROUND(($Q6+$R6)/$Q6,2)-1&lt;&gt;1,ROUND(($Q6+$R6)/$Q6,2)-1&amp;"c = "&amp;$S6,"c = "&amp;$S6)</f>
        <v>0,67c = 3</v>
      </c>
      <c r="AB6" t="str">
        <f>IF(ROUND(($Q6+$R6)/$Q6,2)-1&lt;&gt;1,"| :"&amp;ROUND(($Q6+$R6)/$Q6,2)-1,"")</f>
        <v>| :0,67</v>
      </c>
      <c r="AC6" t="str">
        <f t="shared" si="1"/>
        <v>Lösung: c = 4,5</v>
      </c>
    </row>
    <row r="7" spans="1:29" ht="12.75">
      <c r="A7">
        <f t="shared" si="10"/>
        <v>2</v>
      </c>
      <c r="B7" t="s">
        <v>27</v>
      </c>
      <c r="C7">
        <v>6</v>
      </c>
      <c r="F7">
        <f aca="true" ca="1" t="shared" si="12" ref="F7:F12">ROUND(RAND()*5,0)+2</f>
        <v>3</v>
      </c>
      <c r="G7">
        <f ca="1" t="shared" si="11"/>
        <v>3</v>
      </c>
      <c r="H7">
        <f ca="1">ROUND(RAND()*5,0)+1</f>
        <v>2</v>
      </c>
      <c r="I7" s="10">
        <f>(F7+G7)*H7/F7</f>
        <v>4</v>
      </c>
      <c r="J7">
        <f t="shared" si="2"/>
      </c>
      <c r="K7" s="4">
        <f t="shared" si="3"/>
        <v>2</v>
      </c>
      <c r="L7">
        <f t="shared" si="4"/>
        <v>2</v>
      </c>
      <c r="M7" t="s">
        <v>10</v>
      </c>
      <c r="N7" t="s">
        <v>13</v>
      </c>
      <c r="O7" t="s">
        <v>14</v>
      </c>
      <c r="P7" s="10" t="s">
        <v>15</v>
      </c>
      <c r="Q7">
        <f t="shared" si="5"/>
        <v>3</v>
      </c>
      <c r="R7">
        <f t="shared" si="6"/>
        <v>3</v>
      </c>
      <c r="S7">
        <f t="shared" si="7"/>
        <v>2</v>
      </c>
      <c r="T7" t="str">
        <f t="shared" si="8"/>
        <v>Es ist c=3, d=3, e=2. Berechne f.</v>
      </c>
      <c r="U7" s="11">
        <f t="shared" si="9"/>
        <v>4</v>
      </c>
      <c r="V7" t="s">
        <v>53</v>
      </c>
      <c r="W7" t="str">
        <f>"f : "&amp;S7&amp;" = "&amp;ROUND((Q7+R7)/Q7,2)</f>
        <v>f : 2 = 2</v>
      </c>
      <c r="X7" t="str">
        <f>"| ·"&amp;S7</f>
        <v>| ·2</v>
      </c>
      <c r="AC7" t="str">
        <f t="shared" si="1"/>
        <v>Lösung: f = 4</v>
      </c>
    </row>
    <row r="8" spans="1:29" ht="12.75">
      <c r="A8">
        <f t="shared" si="10"/>
        <v>3</v>
      </c>
      <c r="B8" t="s">
        <v>28</v>
      </c>
      <c r="C8">
        <v>7</v>
      </c>
      <c r="F8">
        <f ca="1" t="shared" si="12"/>
        <v>3</v>
      </c>
      <c r="G8">
        <f ca="1" t="shared" si="11"/>
        <v>3</v>
      </c>
      <c r="H8" s="10">
        <f>F8*I8/(F8+G8)</f>
        <v>1.5</v>
      </c>
      <c r="I8">
        <f ca="1">ROUND(RAND()*5,0)+1</f>
        <v>3</v>
      </c>
      <c r="J8">
        <f t="shared" si="2"/>
      </c>
      <c r="K8" s="4">
        <f t="shared" si="3"/>
        <v>2</v>
      </c>
      <c r="L8">
        <f t="shared" si="4"/>
        <v>2</v>
      </c>
      <c r="M8" t="s">
        <v>10</v>
      </c>
      <c r="N8" t="s">
        <v>13</v>
      </c>
      <c r="O8" t="s">
        <v>15</v>
      </c>
      <c r="P8" s="10" t="s">
        <v>14</v>
      </c>
      <c r="Q8">
        <f t="shared" si="5"/>
        <v>3</v>
      </c>
      <c r="R8">
        <f t="shared" si="6"/>
        <v>3</v>
      </c>
      <c r="S8">
        <f t="shared" si="7"/>
        <v>3</v>
      </c>
      <c r="T8" t="str">
        <f t="shared" si="8"/>
        <v>Es ist c=3, d=3, f=3. Berechne e.</v>
      </c>
      <c r="U8" s="11">
        <f t="shared" si="9"/>
        <v>1.5</v>
      </c>
      <c r="V8" t="s">
        <v>54</v>
      </c>
      <c r="W8" t="str">
        <f>"e : "&amp;S8&amp;" = "&amp;ROUND(Q8/(Q8+R8),2)</f>
        <v>e : 3 = 0,5</v>
      </c>
      <c r="X8" t="str">
        <f>"| ·"&amp;S8</f>
        <v>| ·3</v>
      </c>
      <c r="AC8" t="str">
        <f t="shared" si="1"/>
        <v>Lösung: e = 1,5</v>
      </c>
    </row>
    <row r="9" spans="1:29" ht="12.75">
      <c r="A9">
        <f t="shared" si="10"/>
        <v>4</v>
      </c>
      <c r="B9" t="s">
        <v>29</v>
      </c>
      <c r="C9">
        <v>8</v>
      </c>
      <c r="D9">
        <f ca="1">ROUND(RAND()*5,0)+2</f>
        <v>5</v>
      </c>
      <c r="E9" s="10">
        <f>(F9+G9)*D9/F9-D9</f>
        <v>6.25</v>
      </c>
      <c r="F9">
        <f ca="1" t="shared" si="12"/>
        <v>4</v>
      </c>
      <c r="G9">
        <f ca="1" t="shared" si="11"/>
        <v>5</v>
      </c>
      <c r="J9">
        <f t="shared" si="2"/>
        <v>2.25</v>
      </c>
      <c r="K9" s="4">
        <f t="shared" si="3"/>
        <v>2.25</v>
      </c>
      <c r="L9">
        <f t="shared" si="4"/>
      </c>
      <c r="M9" t="s">
        <v>8</v>
      </c>
      <c r="N9" t="s">
        <v>10</v>
      </c>
      <c r="O9" t="s">
        <v>13</v>
      </c>
      <c r="P9" s="10" t="s">
        <v>9</v>
      </c>
      <c r="Q9">
        <f t="shared" si="5"/>
        <v>5</v>
      </c>
      <c r="R9">
        <f t="shared" si="6"/>
        <v>4</v>
      </c>
      <c r="S9">
        <f t="shared" si="7"/>
        <v>5</v>
      </c>
      <c r="T9" t="str">
        <f t="shared" si="8"/>
        <v>Es ist a=5, c=4, d=5. Berechne b.</v>
      </c>
      <c r="U9" s="11">
        <f t="shared" si="9"/>
        <v>6.25</v>
      </c>
      <c r="V9" t="s">
        <v>55</v>
      </c>
      <c r="W9" t="str">
        <f>ROUND(($R9+$S9)/$R9,2)&amp;" = ("&amp;$Q9&amp;" + b) : "&amp;$Q9</f>
        <v>2,25 = (5 + b) : 5</v>
      </c>
      <c r="X9" t="str">
        <f>"| ·"&amp;Q9</f>
        <v>| ·5</v>
      </c>
      <c r="Y9" t="str">
        <f>ROUND(($R9+$S9)/$R9*Q9,2)&amp;" = "&amp;$Q9&amp;" + b"</f>
        <v>11,25 = 5 + b</v>
      </c>
      <c r="Z9" t="str">
        <f>"| -"&amp;Q9</f>
        <v>| -5</v>
      </c>
      <c r="AC9" t="str">
        <f t="shared" si="1"/>
        <v>Lösung: b = 6,25</v>
      </c>
    </row>
    <row r="10" spans="1:29" ht="12.75">
      <c r="A10">
        <f t="shared" si="10"/>
        <v>5</v>
      </c>
      <c r="B10" t="s">
        <v>30</v>
      </c>
      <c r="C10">
        <v>9</v>
      </c>
      <c r="D10" s="10">
        <f>E10*F10/G10</f>
        <v>12</v>
      </c>
      <c r="E10">
        <f ca="1">ROUND(RAND()*5,0)+2</f>
        <v>6</v>
      </c>
      <c r="F10">
        <f ca="1" t="shared" si="12"/>
        <v>4</v>
      </c>
      <c r="G10">
        <f ca="1" t="shared" si="11"/>
        <v>2</v>
      </c>
      <c r="H10" s="4"/>
      <c r="J10">
        <f t="shared" si="2"/>
        <v>1.5</v>
      </c>
      <c r="K10" s="4">
        <f t="shared" si="3"/>
        <v>1.5</v>
      </c>
      <c r="L10">
        <f t="shared" si="4"/>
      </c>
      <c r="M10" t="s">
        <v>10</v>
      </c>
      <c r="N10" t="s">
        <v>13</v>
      </c>
      <c r="O10" t="s">
        <v>9</v>
      </c>
      <c r="P10" s="10" t="s">
        <v>8</v>
      </c>
      <c r="Q10">
        <f t="shared" si="5"/>
        <v>4</v>
      </c>
      <c r="R10">
        <f t="shared" si="6"/>
        <v>2</v>
      </c>
      <c r="S10">
        <f t="shared" si="7"/>
        <v>6</v>
      </c>
      <c r="T10" t="str">
        <f t="shared" si="8"/>
        <v>Es ist c=4, d=2, b=6. Berechne a.</v>
      </c>
      <c r="U10" s="11">
        <f t="shared" si="9"/>
        <v>12</v>
      </c>
      <c r="V10" t="s">
        <v>55</v>
      </c>
      <c r="W10" t="str">
        <f>ROUND(($Q10+$R10)/$Q10,2)&amp;" = (a + "&amp;$S10&amp;") : a"</f>
        <v>1,5 = (a + 6) : a</v>
      </c>
      <c r="X10" t="str">
        <f>"| ·a"</f>
        <v>| ·a</v>
      </c>
      <c r="Y10" t="str">
        <f>ROUND(($Q10+$R10)/$Q10,2)&amp;"a = a + "&amp;$S10</f>
        <v>1,5a = a + 6</v>
      </c>
      <c r="Z10" t="str">
        <f>"| -a"</f>
        <v>| -a</v>
      </c>
      <c r="AA10" t="str">
        <f>IF(ROUND(($Q10+$R10)/$Q10,2)-1&lt;&gt;1,ROUND(($Q10+$R10)/$Q10,2)-1&amp;"a = "&amp;$S10,"a = "&amp;$S10)</f>
        <v>0,5a = 6</v>
      </c>
      <c r="AB10" t="str">
        <f>IF(ROUND(($Q10+$R10)/$Q10,2)-1&lt;&gt;1,"| :"&amp;ROUND(($Q10+$R10)/$Q10,2)-1,"")</f>
        <v>| :0,5</v>
      </c>
      <c r="AC10" t="str">
        <f t="shared" si="1"/>
        <v>Lösung: a = 12</v>
      </c>
    </row>
    <row r="11" spans="1:29" ht="12.75">
      <c r="A11">
        <f t="shared" si="10"/>
        <v>6</v>
      </c>
      <c r="B11" t="s">
        <v>31</v>
      </c>
      <c r="C11">
        <v>10</v>
      </c>
      <c r="E11" s="4"/>
      <c r="F11" s="10">
        <f>G11*H11/(I11-H11)</f>
        <v>5.25</v>
      </c>
      <c r="G11">
        <f ca="1" t="shared" si="11"/>
        <v>7</v>
      </c>
      <c r="H11">
        <f ca="1">ROUND(RAND()*5,0)+2</f>
        <v>3</v>
      </c>
      <c r="I11">
        <f ca="1">ROUND(RAND()*3,0)+2+H11</f>
        <v>7</v>
      </c>
      <c r="J11">
        <f t="shared" si="2"/>
      </c>
      <c r="K11" s="4">
        <f t="shared" si="3"/>
        <v>2.3333333333333335</v>
      </c>
      <c r="L11">
        <f t="shared" si="4"/>
        <v>2.3333333333333335</v>
      </c>
      <c r="M11" t="s">
        <v>14</v>
      </c>
      <c r="N11" t="s">
        <v>15</v>
      </c>
      <c r="O11" t="s">
        <v>13</v>
      </c>
      <c r="P11" s="10" t="s">
        <v>10</v>
      </c>
      <c r="Q11">
        <f t="shared" si="5"/>
        <v>3</v>
      </c>
      <c r="R11">
        <f t="shared" si="6"/>
        <v>7</v>
      </c>
      <c r="S11">
        <f t="shared" si="7"/>
        <v>7</v>
      </c>
      <c r="T11" t="str">
        <f t="shared" si="8"/>
        <v>Es ist e=3, f=7, d=7. Berechne c.</v>
      </c>
      <c r="U11" s="11">
        <f t="shared" si="9"/>
        <v>5.25</v>
      </c>
      <c r="V11" t="s">
        <v>53</v>
      </c>
      <c r="W11" t="str">
        <f>ROUND($R11/$Q11,2)&amp;" = (c + "&amp;$S11&amp;") : c"</f>
        <v>2,33 = (c + 7) : c</v>
      </c>
      <c r="X11" t="str">
        <f>"| ·c"</f>
        <v>| ·c</v>
      </c>
      <c r="Y11" t="str">
        <f>ROUND($R11/$Q11,2)&amp;"c = c + "&amp;$S11</f>
        <v>2,33c = c + 7</v>
      </c>
      <c r="Z11" t="str">
        <f>"| -c"</f>
        <v>| -c</v>
      </c>
      <c r="AA11" t="str">
        <f>IF(ROUND($R11/$Q11,2)-1&lt;&gt;1,ROUND($R11/$Q11,2)-1&amp;"c = "&amp;$S11,"c = "&amp;$S11)</f>
        <v>1,33c = 7</v>
      </c>
      <c r="AB11" t="str">
        <f>IF(ROUND($R11/$Q11,2)-1&lt;&gt;1,"| :"&amp;ROUND($R11/$Q11,2)-1,"")</f>
        <v>| :1,33</v>
      </c>
      <c r="AC11" t="str">
        <f t="shared" si="1"/>
        <v>Lösung: c = 5,25</v>
      </c>
    </row>
    <row r="12" spans="1:29" ht="12.75">
      <c r="A12">
        <f t="shared" si="10"/>
        <v>7</v>
      </c>
      <c r="B12" t="s">
        <v>32</v>
      </c>
      <c r="C12">
        <v>11</v>
      </c>
      <c r="F12">
        <f ca="1" t="shared" si="12"/>
        <v>4</v>
      </c>
      <c r="G12" s="10">
        <f>(I12*F12-H12*F12)/H12</f>
        <v>3.2</v>
      </c>
      <c r="H12">
        <f ca="1">ROUND(RAND()*5,0)+2</f>
        <v>5</v>
      </c>
      <c r="I12">
        <f ca="1">ROUND(RAND()*3,0)+2+H12</f>
        <v>9</v>
      </c>
      <c r="J12">
        <f t="shared" si="2"/>
      </c>
      <c r="K12" s="4">
        <f t="shared" si="3"/>
        <v>1.8</v>
      </c>
      <c r="L12">
        <f t="shared" si="4"/>
        <v>1.8</v>
      </c>
      <c r="M12" t="s">
        <v>14</v>
      </c>
      <c r="N12" t="s">
        <v>15</v>
      </c>
      <c r="O12" t="s">
        <v>10</v>
      </c>
      <c r="P12" s="10" t="s">
        <v>13</v>
      </c>
      <c r="Q12">
        <f t="shared" si="5"/>
        <v>5</v>
      </c>
      <c r="R12">
        <f t="shared" si="6"/>
        <v>9</v>
      </c>
      <c r="S12">
        <f t="shared" si="7"/>
        <v>4</v>
      </c>
      <c r="T12" t="str">
        <f t="shared" si="8"/>
        <v>Es ist e=5, f=9, c=4. Berechne d.</v>
      </c>
      <c r="U12" s="11">
        <f t="shared" si="9"/>
        <v>3.2</v>
      </c>
      <c r="V12" t="s">
        <v>53</v>
      </c>
      <c r="W12" t="str">
        <f>ROUND($R12/$Q12,2)&amp;" = ("&amp;$S12&amp;" + d) : "&amp;$S12</f>
        <v>1,8 = (4 + d) : 4</v>
      </c>
      <c r="X12" t="str">
        <f>"| ·"&amp;S12</f>
        <v>| ·4</v>
      </c>
      <c r="Y12" t="str">
        <f>ROUND($R12/$Q12*S12,2)&amp;" = "&amp;$S12&amp;" + d"</f>
        <v>7,2 = 4 + d</v>
      </c>
      <c r="Z12" t="str">
        <f>"| -"&amp;S12</f>
        <v>| -4</v>
      </c>
      <c r="AC12" t="str">
        <f t="shared" si="1"/>
        <v>Lösung: d = 3,2</v>
      </c>
    </row>
    <row r="13" spans="1:29" ht="12.75">
      <c r="A13">
        <f t="shared" si="10"/>
        <v>8</v>
      </c>
      <c r="B13" t="s">
        <v>33</v>
      </c>
      <c r="C13">
        <v>12</v>
      </c>
      <c r="D13" s="10">
        <f>E13*H13/(I13-H13)</f>
        <v>1.3333333333333333</v>
      </c>
      <c r="E13">
        <f ca="1">ROUND(RAND()*5,0)+2</f>
        <v>2</v>
      </c>
      <c r="H13">
        <f ca="1">ROUND(RAND()*5,0)+2</f>
        <v>2</v>
      </c>
      <c r="I13">
        <f ca="1">ROUND(RAND()*3,0)+2+H13</f>
        <v>5</v>
      </c>
      <c r="J13">
        <f t="shared" si="2"/>
        <v>2.5</v>
      </c>
      <c r="K13" s="4">
        <f t="shared" si="3"/>
      </c>
      <c r="L13">
        <f t="shared" si="4"/>
        <v>2.5</v>
      </c>
      <c r="M13" t="s">
        <v>14</v>
      </c>
      <c r="N13" t="s">
        <v>15</v>
      </c>
      <c r="O13" t="s">
        <v>9</v>
      </c>
      <c r="P13" s="10" t="s">
        <v>8</v>
      </c>
      <c r="Q13">
        <f t="shared" si="5"/>
        <v>2</v>
      </c>
      <c r="R13">
        <f t="shared" si="6"/>
        <v>5</v>
      </c>
      <c r="S13">
        <f t="shared" si="7"/>
        <v>2</v>
      </c>
      <c r="T13" t="str">
        <f t="shared" si="8"/>
        <v>Es ist e=2, f=5, b=2. Berechne a.</v>
      </c>
      <c r="U13" s="11">
        <f t="shared" si="9"/>
        <v>1.3333333333333333</v>
      </c>
      <c r="V13" t="s">
        <v>50</v>
      </c>
      <c r="W13" t="str">
        <f>ROUND($R13/$Q13,2)&amp;" = (a + "&amp;$S13&amp;") : a"</f>
        <v>2,5 = (a + 2) : a</v>
      </c>
      <c r="X13" t="str">
        <f>"| ·a"</f>
        <v>| ·a</v>
      </c>
      <c r="Y13" t="str">
        <f>ROUND($R13/$Q13,2)&amp;"a = a + "&amp;$S13</f>
        <v>2,5a = a + 2</v>
      </c>
      <c r="Z13" t="str">
        <f>"| -a"</f>
        <v>| -a</v>
      </c>
      <c r="AA13" t="str">
        <f>IF(ROUND($R13/$Q13,2)-1&lt;&gt;1,ROUND($R13/$Q13,2)-1&amp;"a = "&amp;$S13,"a = "&amp;$S13)</f>
        <v>1,5a = 2</v>
      </c>
      <c r="AB13" t="str">
        <f>IF(ROUND($R13/$Q13,2)-1&lt;&gt;1,"| :"&amp;ROUND($R13/$Q13,2)-1,"")</f>
        <v>| :1,5</v>
      </c>
      <c r="AC13" t="str">
        <f t="shared" si="1"/>
        <v>Lösung: a = 1,33</v>
      </c>
    </row>
    <row r="14" spans="1:29" ht="12.75">
      <c r="A14">
        <f t="shared" si="10"/>
        <v>9</v>
      </c>
      <c r="B14" t="s">
        <v>34</v>
      </c>
      <c r="C14">
        <v>13</v>
      </c>
      <c r="D14">
        <f aca="true" ca="1" t="shared" si="13" ref="D14:F18">ROUND(RAND()*5,0)+2</f>
        <v>4</v>
      </c>
      <c r="E14" s="10">
        <f>D14*I14/H14-D14</f>
        <v>2.666666666666667</v>
      </c>
      <c r="H14">
        <f ca="1">ROUND(RAND()*5,0)+2</f>
        <v>6</v>
      </c>
      <c r="I14">
        <f ca="1">ROUND(RAND()*3,0)+2+H14</f>
        <v>10</v>
      </c>
      <c r="J14">
        <f t="shared" si="2"/>
        <v>1.6666666666666667</v>
      </c>
      <c r="K14" s="4">
        <f t="shared" si="3"/>
      </c>
      <c r="L14">
        <f t="shared" si="4"/>
        <v>1.6666666666666667</v>
      </c>
      <c r="M14" t="s">
        <v>14</v>
      </c>
      <c r="N14" t="s">
        <v>15</v>
      </c>
      <c r="O14" t="s">
        <v>8</v>
      </c>
      <c r="P14" s="10" t="s">
        <v>9</v>
      </c>
      <c r="Q14">
        <f t="shared" si="5"/>
        <v>6</v>
      </c>
      <c r="R14">
        <f t="shared" si="6"/>
        <v>10</v>
      </c>
      <c r="S14">
        <f t="shared" si="7"/>
        <v>4</v>
      </c>
      <c r="T14" t="str">
        <f t="shared" si="8"/>
        <v>Es ist e=6, f=10, a=4. Berechne b.</v>
      </c>
      <c r="U14" s="11">
        <f t="shared" si="9"/>
        <v>2.666666666666667</v>
      </c>
      <c r="V14" t="s">
        <v>50</v>
      </c>
      <c r="W14" t="str">
        <f>ROUND($R14/$Q14,2)&amp;" = ("&amp;$S14&amp;" + b) : "&amp;$S14</f>
        <v>1,67 = (4 + b) : 4</v>
      </c>
      <c r="X14" t="str">
        <f>"| ·"&amp;S14</f>
        <v>| ·4</v>
      </c>
      <c r="Y14" t="str">
        <f>ROUND($R14/$Q14*S14,2)&amp;" = "&amp;$S14&amp;" + b"</f>
        <v>6,67 = 4 + b</v>
      </c>
      <c r="Z14" t="str">
        <f>"| -"&amp;S14</f>
        <v>| -4</v>
      </c>
      <c r="AC14" t="str">
        <f t="shared" si="1"/>
        <v>Lösung: b = 2,67</v>
      </c>
    </row>
    <row r="15" spans="1:29" ht="12.75">
      <c r="A15">
        <f t="shared" si="10"/>
        <v>10</v>
      </c>
      <c r="B15" t="s">
        <v>35</v>
      </c>
      <c r="C15">
        <v>14</v>
      </c>
      <c r="D15">
        <f ca="1" t="shared" si="13"/>
        <v>5</v>
      </c>
      <c r="E15">
        <f ca="1" t="shared" si="13"/>
        <v>3</v>
      </c>
      <c r="H15">
        <f ca="1">ROUND(RAND()*5,0)+2</f>
        <v>4</v>
      </c>
      <c r="I15" s="10">
        <f>(D15+E15)*H15/D15</f>
        <v>6.4</v>
      </c>
      <c r="J15">
        <f>IF(D15&lt;&gt;0,(D15+E15)/D15,"")</f>
        <v>1.6</v>
      </c>
      <c r="K15" s="4">
        <f>IF(F15&lt;&gt;0,(F15+G15)/F15,"")</f>
      </c>
      <c r="L15">
        <f>IF(H15&lt;&gt;0,I15/H15,"")</f>
        <v>1.6</v>
      </c>
      <c r="M15" t="s">
        <v>8</v>
      </c>
      <c r="N15" t="s">
        <v>9</v>
      </c>
      <c r="O15" t="s">
        <v>14</v>
      </c>
      <c r="P15" s="10" t="s">
        <v>15</v>
      </c>
      <c r="Q15">
        <f>HLOOKUP(M15,$D$2:$I$28,$C15)</f>
        <v>5</v>
      </c>
      <c r="R15">
        <f t="shared" si="6"/>
        <v>3</v>
      </c>
      <c r="S15">
        <f t="shared" si="7"/>
        <v>4</v>
      </c>
      <c r="T15" t="str">
        <f>"Es ist "&amp;M15&amp;"="&amp;Q15&amp;", "&amp;N15&amp;"="&amp;R15&amp;", "&amp;O15&amp;"="&amp;S15&amp;". Berechne "&amp;P15&amp;"."</f>
        <v>Es ist a=5, b=3, e=4. Berechne f.</v>
      </c>
      <c r="U15" s="11">
        <f>HLOOKUP(P15,$D$2:$I$28,$C15)</f>
        <v>6.4</v>
      </c>
      <c r="V15" t="s">
        <v>50</v>
      </c>
      <c r="W15" t="str">
        <f>"f : "&amp;S15&amp;" = "&amp;ROUND((Q15+R15)/Q15,2)</f>
        <v>f : 4 = 1,6</v>
      </c>
      <c r="X15" t="str">
        <f>"| ·"&amp;S15</f>
        <v>| ·4</v>
      </c>
      <c r="AC15" t="str">
        <f t="shared" si="1"/>
        <v>Lösung: f = 6,4</v>
      </c>
    </row>
    <row r="16" spans="1:29" ht="12.75">
      <c r="A16">
        <f t="shared" si="10"/>
        <v>11</v>
      </c>
      <c r="B16" t="s">
        <v>36</v>
      </c>
      <c r="C16">
        <v>15</v>
      </c>
      <c r="D16">
        <f ca="1" t="shared" si="13"/>
        <v>7</v>
      </c>
      <c r="E16">
        <f ca="1" t="shared" si="13"/>
        <v>6</v>
      </c>
      <c r="H16" s="10">
        <f>D16*I16/(D16+E16)</f>
        <v>1.0769230769230769</v>
      </c>
      <c r="I16">
        <f ca="1">ROUND(RAND()*5,0)+1</f>
        <v>2</v>
      </c>
      <c r="J16">
        <f aca="true" t="shared" si="14" ref="J16:J26">IF(D16&lt;&gt;0,(D16+E16)/D16,"")</f>
        <v>1.8571428571428572</v>
      </c>
      <c r="K16" s="4">
        <f aca="true" t="shared" si="15" ref="K16:K26">IF(F16&lt;&gt;0,(F16+G16)/F16,"")</f>
      </c>
      <c r="L16">
        <f aca="true" t="shared" si="16" ref="L16:L26">IF(H16&lt;&gt;0,I16/H16,"")</f>
        <v>1.8571428571428572</v>
      </c>
      <c r="M16" t="s">
        <v>8</v>
      </c>
      <c r="N16" t="s">
        <v>9</v>
      </c>
      <c r="O16" t="s">
        <v>15</v>
      </c>
      <c r="P16" s="10" t="s">
        <v>14</v>
      </c>
      <c r="Q16">
        <f aca="true" t="shared" si="17" ref="Q16:Q26">HLOOKUP(M16,$D$2:$I$28,$C16)</f>
        <v>7</v>
      </c>
      <c r="R16">
        <f aca="true" t="shared" si="18" ref="R16:R28">HLOOKUP(N16,$D$2:$I$28,$C16)</f>
        <v>6</v>
      </c>
      <c r="S16">
        <f aca="true" t="shared" si="19" ref="S16:S28">HLOOKUP(O16,$D$2:$I$28,$C16)</f>
        <v>2</v>
      </c>
      <c r="T16" t="str">
        <f aca="true" t="shared" si="20" ref="T16:T26">"Es ist "&amp;M16&amp;"="&amp;Q16&amp;", "&amp;N16&amp;"="&amp;R16&amp;", "&amp;O16&amp;"="&amp;S16&amp;". Berechne "&amp;P16&amp;"."</f>
        <v>Es ist a=7, b=6, f=2. Berechne e.</v>
      </c>
      <c r="U16" s="11">
        <f aca="true" t="shared" si="21" ref="U16:U26">HLOOKUP(P16,$D$2:$I$28,$C16)</f>
        <v>1.0769230769230769</v>
      </c>
      <c r="V16" t="s">
        <v>51</v>
      </c>
      <c r="W16" t="str">
        <f>"e : "&amp;S16&amp;" = "&amp;ROUND(Q16/(Q16+R16),2)</f>
        <v>e : 2 = 0,54</v>
      </c>
      <c r="X16" t="str">
        <f>"| ·"&amp;S16</f>
        <v>| ·2</v>
      </c>
      <c r="AC16" t="str">
        <f aca="true" t="shared" si="22" ref="AC16:AC26">"Lösung: "&amp;P16&amp;" = "&amp;ROUND(U16,2)</f>
        <v>Lösung: e = 1,08</v>
      </c>
    </row>
    <row r="17" spans="1:29" ht="12.75">
      <c r="A17">
        <f t="shared" si="10"/>
        <v>12</v>
      </c>
      <c r="B17" t="s">
        <v>37</v>
      </c>
      <c r="C17">
        <v>16</v>
      </c>
      <c r="D17">
        <f ca="1" t="shared" si="13"/>
        <v>5</v>
      </c>
      <c r="E17">
        <f ca="1" t="shared" si="13"/>
        <v>4</v>
      </c>
      <c r="F17">
        <f ca="1" t="shared" si="13"/>
        <v>5</v>
      </c>
      <c r="G17" s="10">
        <f>(D17+E17)*F17/D17-F17</f>
        <v>4</v>
      </c>
      <c r="H17" s="4"/>
      <c r="J17">
        <f t="shared" si="14"/>
        <v>1.8</v>
      </c>
      <c r="K17" s="4">
        <f t="shared" si="15"/>
        <v>1.8</v>
      </c>
      <c r="L17">
        <f t="shared" si="16"/>
      </c>
      <c r="M17" t="s">
        <v>8</v>
      </c>
      <c r="N17" t="s">
        <v>9</v>
      </c>
      <c r="O17" t="s">
        <v>10</v>
      </c>
      <c r="P17" s="10" t="s">
        <v>13</v>
      </c>
      <c r="Q17">
        <f t="shared" si="17"/>
        <v>5</v>
      </c>
      <c r="R17">
        <f t="shared" si="18"/>
        <v>4</v>
      </c>
      <c r="S17">
        <f t="shared" si="19"/>
        <v>5</v>
      </c>
      <c r="T17" t="str">
        <f t="shared" si="20"/>
        <v>Es ist a=5, b=4, c=5. Berechne d.</v>
      </c>
      <c r="U17" s="11">
        <f t="shared" si="21"/>
        <v>4</v>
      </c>
      <c r="V17" t="s">
        <v>52</v>
      </c>
      <c r="W17" t="str">
        <f>ROUND((Q17+R17)/Q17,2)&amp;" = ("&amp;S17&amp;" + d) : "&amp;S17</f>
        <v>1,8 = (5 + d) : 5</v>
      </c>
      <c r="X17" t="str">
        <f>"| ·"&amp;S17</f>
        <v>| ·5</v>
      </c>
      <c r="Y17" t="str">
        <f>ROUND((Q17+R17)/Q17,2)*S17&amp;" = "&amp;S17&amp;" + d"</f>
        <v>9 = 5 + d</v>
      </c>
      <c r="Z17" t="str">
        <f>"| -"&amp;S17</f>
        <v>| -5</v>
      </c>
      <c r="AC17" t="str">
        <f t="shared" si="22"/>
        <v>Lösung: d = 4</v>
      </c>
    </row>
    <row r="18" spans="1:29" ht="12.75">
      <c r="A18">
        <f t="shared" si="10"/>
        <v>13</v>
      </c>
      <c r="B18" t="s">
        <v>38</v>
      </c>
      <c r="C18">
        <v>17</v>
      </c>
      <c r="D18">
        <f ca="1" t="shared" si="13"/>
        <v>3</v>
      </c>
      <c r="E18">
        <f ca="1" t="shared" si="13"/>
        <v>7</v>
      </c>
      <c r="F18" s="10">
        <f>D18*G18/E18</f>
        <v>1.2857142857142858</v>
      </c>
      <c r="G18">
        <f aca="true" ca="1" t="shared" si="23" ref="G18:H23">ROUND(RAND()*5,0)+2</f>
        <v>3</v>
      </c>
      <c r="J18">
        <f t="shared" si="14"/>
        <v>3.3333333333333335</v>
      </c>
      <c r="K18" s="4">
        <f t="shared" si="15"/>
        <v>3.333333333333333</v>
      </c>
      <c r="L18">
        <f t="shared" si="16"/>
      </c>
      <c r="M18" t="s">
        <v>8</v>
      </c>
      <c r="N18" t="s">
        <v>9</v>
      </c>
      <c r="O18" t="s">
        <v>13</v>
      </c>
      <c r="P18" s="10" t="s">
        <v>10</v>
      </c>
      <c r="Q18">
        <f t="shared" si="17"/>
        <v>3</v>
      </c>
      <c r="R18">
        <f t="shared" si="18"/>
        <v>7</v>
      </c>
      <c r="S18">
        <f t="shared" si="19"/>
        <v>3</v>
      </c>
      <c r="T18" t="str">
        <f t="shared" si="20"/>
        <v>Es ist a=3, b=7, d=3. Berechne c.</v>
      </c>
      <c r="U18" s="11">
        <f t="shared" si="21"/>
        <v>1.2857142857142858</v>
      </c>
      <c r="V18" t="s">
        <v>52</v>
      </c>
      <c r="W18" t="str">
        <f>ROUND(($Q18+$R18)/$Q18,2)&amp;" = (c + "&amp;$S18&amp;") : c"</f>
        <v>3,33 = (c + 3) : c</v>
      </c>
      <c r="X18" t="str">
        <f>"| ·c"</f>
        <v>| ·c</v>
      </c>
      <c r="Y18" t="str">
        <f>ROUND(($Q18+$R18)/$Q18,2)&amp;"c = c + "&amp;$S18</f>
        <v>3,33c = c + 3</v>
      </c>
      <c r="Z18" t="str">
        <f>"| -c"</f>
        <v>| -c</v>
      </c>
      <c r="AA18" t="str">
        <f>IF(ROUND(($Q18+$R18)/$Q18,2)-1&lt;&gt;1,ROUND(($Q18+$R18)/$Q18,2)-1&amp;"c = "&amp;$S18,"c = "&amp;$S18)</f>
        <v>2,33c = 3</v>
      </c>
      <c r="AB18" t="str">
        <f>IF(ROUND(($Q18+$R18)/$Q18,2)-1&lt;&gt;1,"| :"&amp;ROUND(($Q18+$R18)/$Q18,2)-1,"")</f>
        <v>| :2,33</v>
      </c>
      <c r="AC18" t="str">
        <f t="shared" si="22"/>
        <v>Lösung: c = 1,29</v>
      </c>
    </row>
    <row r="19" spans="1:29" ht="12.75">
      <c r="A19">
        <f t="shared" si="10"/>
        <v>14</v>
      </c>
      <c r="B19" t="s">
        <v>39</v>
      </c>
      <c r="C19">
        <v>18</v>
      </c>
      <c r="F19">
        <f ca="1">ROUND(RAND()*5,0)+2</f>
        <v>7</v>
      </c>
      <c r="G19">
        <f ca="1" t="shared" si="23"/>
        <v>6</v>
      </c>
      <c r="H19">
        <f ca="1" t="shared" si="23"/>
        <v>2</v>
      </c>
      <c r="I19" s="10">
        <f>(F19+G19)*H19/F19</f>
        <v>3.7142857142857144</v>
      </c>
      <c r="J19">
        <f t="shared" si="14"/>
      </c>
      <c r="K19" s="4">
        <f t="shared" si="15"/>
        <v>1.8571428571428572</v>
      </c>
      <c r="L19">
        <f t="shared" si="16"/>
        <v>1.8571428571428572</v>
      </c>
      <c r="M19" t="s">
        <v>10</v>
      </c>
      <c r="N19" t="s">
        <v>13</v>
      </c>
      <c r="O19" t="s">
        <v>14</v>
      </c>
      <c r="P19" s="10" t="s">
        <v>15</v>
      </c>
      <c r="Q19">
        <f t="shared" si="17"/>
        <v>7</v>
      </c>
      <c r="R19">
        <f t="shared" si="18"/>
        <v>6</v>
      </c>
      <c r="S19">
        <f t="shared" si="19"/>
        <v>2</v>
      </c>
      <c r="T19" t="str">
        <f t="shared" si="20"/>
        <v>Es ist c=7, d=6, e=2. Berechne f.</v>
      </c>
      <c r="U19" s="11">
        <f t="shared" si="21"/>
        <v>3.7142857142857144</v>
      </c>
      <c r="V19" t="s">
        <v>53</v>
      </c>
      <c r="W19" t="str">
        <f>"f : "&amp;S19&amp;" = "&amp;ROUND((Q19+R19)/Q19,2)</f>
        <v>f : 2 = 1,86</v>
      </c>
      <c r="X19" t="str">
        <f>"| ·"&amp;S19</f>
        <v>| ·2</v>
      </c>
      <c r="AC19" t="str">
        <f t="shared" si="22"/>
        <v>Lösung: f = 3,71</v>
      </c>
    </row>
    <row r="20" spans="1:29" ht="12.75">
      <c r="A20">
        <f t="shared" si="10"/>
        <v>15</v>
      </c>
      <c r="B20" t="s">
        <v>40</v>
      </c>
      <c r="C20">
        <v>19</v>
      </c>
      <c r="F20">
        <f ca="1">ROUND(RAND()*5,0)+2</f>
        <v>6</v>
      </c>
      <c r="G20">
        <f ca="1" t="shared" si="23"/>
        <v>5</v>
      </c>
      <c r="H20" s="10">
        <f>F20*I20/(F20+G20)</f>
        <v>1.6363636363636365</v>
      </c>
      <c r="I20">
        <f ca="1">ROUND(RAND()*5,0)+2</f>
        <v>3</v>
      </c>
      <c r="J20">
        <f t="shared" si="14"/>
      </c>
      <c r="K20" s="4">
        <f t="shared" si="15"/>
        <v>1.8333333333333333</v>
      </c>
      <c r="L20">
        <f t="shared" si="16"/>
        <v>1.8333333333333333</v>
      </c>
      <c r="M20" t="s">
        <v>10</v>
      </c>
      <c r="N20" t="s">
        <v>13</v>
      </c>
      <c r="O20" t="s">
        <v>15</v>
      </c>
      <c r="P20" s="10" t="s">
        <v>14</v>
      </c>
      <c r="Q20">
        <f t="shared" si="17"/>
        <v>6</v>
      </c>
      <c r="R20">
        <f t="shared" si="18"/>
        <v>5</v>
      </c>
      <c r="S20">
        <f t="shared" si="19"/>
        <v>3</v>
      </c>
      <c r="T20" t="str">
        <f t="shared" si="20"/>
        <v>Es ist c=6, d=5, f=3. Berechne e.</v>
      </c>
      <c r="U20" s="11">
        <f t="shared" si="21"/>
        <v>1.6363636363636365</v>
      </c>
      <c r="V20" t="s">
        <v>54</v>
      </c>
      <c r="W20" t="str">
        <f>"e : "&amp;S20&amp;" = "&amp;ROUND(Q20/(Q20+R20),2)</f>
        <v>e : 3 = 0,55</v>
      </c>
      <c r="X20" t="str">
        <f>"| ·"&amp;S20</f>
        <v>| ·3</v>
      </c>
      <c r="AC20" t="str">
        <f t="shared" si="22"/>
        <v>Lösung: e = 1,64</v>
      </c>
    </row>
    <row r="21" spans="1:29" ht="12.75">
      <c r="A21">
        <f t="shared" si="10"/>
        <v>16</v>
      </c>
      <c r="B21" t="s">
        <v>41</v>
      </c>
      <c r="C21">
        <v>20</v>
      </c>
      <c r="D21">
        <f ca="1">ROUND(RAND()*5,0)+2</f>
        <v>6</v>
      </c>
      <c r="E21" s="10">
        <f>(F21+G21)*D21/F21-D21</f>
        <v>2</v>
      </c>
      <c r="F21">
        <f ca="1">ROUND(RAND()*5,0)+2</f>
        <v>6</v>
      </c>
      <c r="G21">
        <f ca="1" t="shared" si="23"/>
        <v>2</v>
      </c>
      <c r="J21">
        <f t="shared" si="14"/>
        <v>1.3333333333333333</v>
      </c>
      <c r="K21" s="4">
        <f t="shared" si="15"/>
        <v>1.3333333333333333</v>
      </c>
      <c r="L21">
        <f t="shared" si="16"/>
      </c>
      <c r="M21" t="s">
        <v>8</v>
      </c>
      <c r="N21" t="s">
        <v>10</v>
      </c>
      <c r="O21" t="s">
        <v>13</v>
      </c>
      <c r="P21" s="10" t="s">
        <v>9</v>
      </c>
      <c r="Q21">
        <f t="shared" si="17"/>
        <v>6</v>
      </c>
      <c r="R21">
        <f t="shared" si="18"/>
        <v>6</v>
      </c>
      <c r="S21">
        <f t="shared" si="19"/>
        <v>2</v>
      </c>
      <c r="T21" t="str">
        <f t="shared" si="20"/>
        <v>Es ist a=6, c=6, d=2. Berechne b.</v>
      </c>
      <c r="U21" s="11">
        <f t="shared" si="21"/>
        <v>2</v>
      </c>
      <c r="V21" t="s">
        <v>55</v>
      </c>
      <c r="W21" t="str">
        <f>ROUND(($R21+$S21)/$R21,2)&amp;" = ("&amp;$Q21&amp;" + b) : "&amp;$Q21</f>
        <v>1,33 = (6 + b) : 6</v>
      </c>
      <c r="X21" t="str">
        <f>"| ·"&amp;Q21</f>
        <v>| ·6</v>
      </c>
      <c r="Y21" t="str">
        <f>ROUND(($R21+$S21)/$R21*Q21,2)&amp;" = "&amp;$Q21&amp;" + b"</f>
        <v>8 = 6 + b</v>
      </c>
      <c r="Z21" t="str">
        <f>"| -"&amp;Q21</f>
        <v>| -6</v>
      </c>
      <c r="AC21" t="str">
        <f t="shared" si="22"/>
        <v>Lösung: b = 2</v>
      </c>
    </row>
    <row r="22" spans="1:29" ht="12.75">
      <c r="A22">
        <f t="shared" si="10"/>
        <v>17</v>
      </c>
      <c r="B22" t="s">
        <v>42</v>
      </c>
      <c r="C22">
        <v>21</v>
      </c>
      <c r="D22" s="10">
        <f>E22*F22/G22</f>
        <v>1.5</v>
      </c>
      <c r="E22">
        <f ca="1">ROUND(RAND()*5,0)+2</f>
        <v>3</v>
      </c>
      <c r="F22">
        <f ca="1">ROUND(RAND()*5,0)+2</f>
        <v>2</v>
      </c>
      <c r="G22">
        <f ca="1" t="shared" si="23"/>
        <v>4</v>
      </c>
      <c r="H22" s="4"/>
      <c r="J22">
        <f t="shared" si="14"/>
        <v>3</v>
      </c>
      <c r="K22" s="4">
        <f t="shared" si="15"/>
        <v>3</v>
      </c>
      <c r="L22">
        <f t="shared" si="16"/>
      </c>
      <c r="M22" t="s">
        <v>9</v>
      </c>
      <c r="N22" t="s">
        <v>10</v>
      </c>
      <c r="O22" t="s">
        <v>13</v>
      </c>
      <c r="P22" s="10" t="s">
        <v>8</v>
      </c>
      <c r="Q22">
        <f t="shared" si="17"/>
        <v>3</v>
      </c>
      <c r="R22">
        <f t="shared" si="18"/>
        <v>2</v>
      </c>
      <c r="S22">
        <f t="shared" si="19"/>
        <v>4</v>
      </c>
      <c r="T22" t="str">
        <f t="shared" si="20"/>
        <v>Es ist b=3, c=2, d=4. Berechne a.</v>
      </c>
      <c r="U22" s="11">
        <f t="shared" si="21"/>
        <v>1.5</v>
      </c>
      <c r="V22" t="s">
        <v>55</v>
      </c>
      <c r="W22" t="str">
        <f>ROUND(($Q22+$R22)/$Q22,2)&amp;" = (a + "&amp;$S22&amp;") : a"</f>
        <v>1,67 = (a + 4) : a</v>
      </c>
      <c r="X22" t="str">
        <f>"| ·a"</f>
        <v>| ·a</v>
      </c>
      <c r="Y22" t="str">
        <f>ROUND(($Q22+$R22)/$Q22,2)&amp;"a = a + "&amp;$S22</f>
        <v>1,67a = a + 4</v>
      </c>
      <c r="Z22" t="str">
        <f>"| -a"</f>
        <v>| -a</v>
      </c>
      <c r="AA22" t="str">
        <f>IF(ROUND(($Q22+$R22)/$Q22,2)-1&lt;&gt;1,ROUND(($Q22+$R22)/$Q22,2)-1&amp;"a = "&amp;$S22,"a = "&amp;$S22)</f>
        <v>0,67a = 4</v>
      </c>
      <c r="AB22" t="str">
        <f>IF(ROUND(($Q22+$R22)/$Q22,2)-1&lt;&gt;1,"| :"&amp;ROUND(($Q22+$R22)/$Q22,2)-1,"")</f>
        <v>| :0,67</v>
      </c>
      <c r="AC22" t="str">
        <f t="shared" si="22"/>
        <v>Lösung: a = 1,5</v>
      </c>
    </row>
    <row r="23" spans="1:29" ht="12.75">
      <c r="A23">
        <f>MOD(A22+1,24)</f>
        <v>18</v>
      </c>
      <c r="B23" t="s">
        <v>43</v>
      </c>
      <c r="C23">
        <v>22</v>
      </c>
      <c r="E23" s="4"/>
      <c r="F23" s="10">
        <f>G23*H23/(I23-H23)</f>
        <v>1.5</v>
      </c>
      <c r="G23">
        <f ca="1" t="shared" si="23"/>
        <v>3</v>
      </c>
      <c r="H23">
        <f ca="1">ROUND(RAND()*5,0)+2</f>
        <v>2</v>
      </c>
      <c r="I23">
        <f ca="1">ROUND(RAND()*3,0)+2+H23</f>
        <v>6</v>
      </c>
      <c r="J23">
        <f t="shared" si="14"/>
      </c>
      <c r="K23" s="4">
        <f t="shared" si="15"/>
        <v>3</v>
      </c>
      <c r="L23">
        <f t="shared" si="16"/>
        <v>3</v>
      </c>
      <c r="M23" t="s">
        <v>13</v>
      </c>
      <c r="N23" t="s">
        <v>14</v>
      </c>
      <c r="O23" t="s">
        <v>15</v>
      </c>
      <c r="P23" s="10" t="s">
        <v>10</v>
      </c>
      <c r="Q23">
        <f t="shared" si="17"/>
        <v>3</v>
      </c>
      <c r="R23">
        <f t="shared" si="18"/>
        <v>2</v>
      </c>
      <c r="S23">
        <f t="shared" si="19"/>
        <v>6</v>
      </c>
      <c r="T23" t="str">
        <f t="shared" si="20"/>
        <v>Es ist d=3, e=2, f=6. Berechne c.</v>
      </c>
      <c r="U23" s="11">
        <f t="shared" si="21"/>
        <v>1.5</v>
      </c>
      <c r="V23" t="s">
        <v>53</v>
      </c>
      <c r="W23" s="23" t="str">
        <f>ROUND($S23/$R23,2)&amp;" = (c + "&amp;$Q23&amp;") : c"</f>
        <v>3 = (c + 3) : c</v>
      </c>
      <c r="X23" t="str">
        <f>"| ·c"</f>
        <v>| ·c</v>
      </c>
      <c r="Y23" t="str">
        <f>ROUND($S23/$R23,2)&amp;"c = c + "&amp;$Q23</f>
        <v>3c = c + 3</v>
      </c>
      <c r="Z23" t="str">
        <f>"| -c"</f>
        <v>| -c</v>
      </c>
      <c r="AA23" t="str">
        <f>IF(ROUND($S23/$R23,2)-1&lt;&gt;1,ROUND($S23/$R23,2)-1&amp;"c = "&amp;$Q23,"c = "&amp;$Q23)</f>
        <v>2c = 3</v>
      </c>
      <c r="AB23" t="str">
        <f>IF(ROUND($S23/$R23,2)-1&lt;&gt;1,"| :"&amp;ROUND($S23/$R23,2)-1,"")</f>
        <v>| :2</v>
      </c>
      <c r="AC23" t="str">
        <f t="shared" si="22"/>
        <v>Lösung: c = 1,5</v>
      </c>
    </row>
    <row r="24" spans="1:29" ht="12.75">
      <c r="A24">
        <f t="shared" si="10"/>
        <v>19</v>
      </c>
      <c r="B24" t="s">
        <v>44</v>
      </c>
      <c r="C24">
        <v>23</v>
      </c>
      <c r="F24">
        <f ca="1">ROUND(RAND()*5,0)+2</f>
        <v>6</v>
      </c>
      <c r="G24" s="10">
        <f>(I24*F24-H24*F24)/H24</f>
        <v>12</v>
      </c>
      <c r="H24">
        <f ca="1">ROUND(RAND()*5,0)+2</f>
        <v>2</v>
      </c>
      <c r="I24">
        <f ca="1">ROUND(RAND()*3,0)+2+H24</f>
        <v>6</v>
      </c>
      <c r="J24">
        <f t="shared" si="14"/>
      </c>
      <c r="K24" s="4">
        <f t="shared" si="15"/>
        <v>3</v>
      </c>
      <c r="L24">
        <f t="shared" si="16"/>
        <v>3</v>
      </c>
      <c r="M24" t="s">
        <v>10</v>
      </c>
      <c r="N24" t="s">
        <v>14</v>
      </c>
      <c r="O24" t="s">
        <v>15</v>
      </c>
      <c r="P24" s="10" t="s">
        <v>13</v>
      </c>
      <c r="Q24">
        <f t="shared" si="17"/>
        <v>6</v>
      </c>
      <c r="R24">
        <f t="shared" si="18"/>
        <v>2</v>
      </c>
      <c r="S24">
        <f t="shared" si="19"/>
        <v>6</v>
      </c>
      <c r="T24" t="str">
        <f t="shared" si="20"/>
        <v>Es ist c=6, e=2, f=6. Berechne d.</v>
      </c>
      <c r="U24" s="11">
        <f t="shared" si="21"/>
        <v>12</v>
      </c>
      <c r="V24" t="s">
        <v>53</v>
      </c>
      <c r="W24" s="23" t="str">
        <f>ROUND($S24/$R24,2)&amp;" = ("&amp;$Q24&amp;" + d) : "&amp;$Q24</f>
        <v>3 = (6 + d) : 6</v>
      </c>
      <c r="X24" t="str">
        <f>"| ·"&amp;Q24</f>
        <v>| ·6</v>
      </c>
      <c r="Y24" t="str">
        <f>ROUND($S24/$R24*Q24,2)&amp;" = "&amp;$Q24&amp;" + d"</f>
        <v>18 = 6 + d</v>
      </c>
      <c r="Z24" t="str">
        <f>"| -"&amp;Q24</f>
        <v>| -6</v>
      </c>
      <c r="AC24" t="str">
        <f t="shared" si="22"/>
        <v>Lösung: d = 12</v>
      </c>
    </row>
    <row r="25" spans="1:29" ht="12.75">
      <c r="A25">
        <f t="shared" si="10"/>
        <v>20</v>
      </c>
      <c r="B25" t="s">
        <v>45</v>
      </c>
      <c r="C25">
        <v>24</v>
      </c>
      <c r="D25" s="10">
        <f>E25*H25/(I25-H25)</f>
        <v>5</v>
      </c>
      <c r="E25">
        <f ca="1">ROUND(RAND()*5,0)+2</f>
        <v>3</v>
      </c>
      <c r="H25">
        <f ca="1">ROUND(RAND()*5,0)+2</f>
        <v>5</v>
      </c>
      <c r="I25">
        <f ca="1">ROUND(RAND()*3,0)+2+H25</f>
        <v>8</v>
      </c>
      <c r="J25">
        <f t="shared" si="14"/>
        <v>1.6</v>
      </c>
      <c r="K25" s="4">
        <f t="shared" si="15"/>
      </c>
      <c r="L25">
        <f t="shared" si="16"/>
        <v>1.6</v>
      </c>
      <c r="M25" t="s">
        <v>9</v>
      </c>
      <c r="N25" t="s">
        <v>14</v>
      </c>
      <c r="O25" t="s">
        <v>15</v>
      </c>
      <c r="P25" s="10" t="s">
        <v>8</v>
      </c>
      <c r="Q25">
        <f t="shared" si="17"/>
        <v>3</v>
      </c>
      <c r="R25">
        <f t="shared" si="18"/>
        <v>5</v>
      </c>
      <c r="S25">
        <f t="shared" si="19"/>
        <v>8</v>
      </c>
      <c r="T25" t="str">
        <f t="shared" si="20"/>
        <v>Es ist b=3, e=5, f=8. Berechne a.</v>
      </c>
      <c r="U25" s="11">
        <f t="shared" si="21"/>
        <v>5</v>
      </c>
      <c r="V25" t="s">
        <v>50</v>
      </c>
      <c r="W25" s="23" t="str">
        <f>ROUND($S25/$R25,2)&amp;" = (a + "&amp;$Q25&amp;") : a"</f>
        <v>1,6 = (a + 3) : a</v>
      </c>
      <c r="X25" t="str">
        <f>"| ·a"</f>
        <v>| ·a</v>
      </c>
      <c r="Y25" t="str">
        <f>ROUND($S25/$R25,2)&amp;"a = a + "&amp;$Q25</f>
        <v>1,6a = a + 3</v>
      </c>
      <c r="Z25" t="str">
        <f>"| -a"</f>
        <v>| -a</v>
      </c>
      <c r="AA25" t="str">
        <f>IF(ROUND($S25/$R25,2)-1&lt;&gt;1,ROUND($S25/$R25,2)-1&amp;"a = "&amp;$Q25,"a = "&amp;$Q25)</f>
        <v>0,6a = 3</v>
      </c>
      <c r="AB25" t="str">
        <f>IF(ROUND($S25/$R25,2)-1&lt;&gt;1,"| :"&amp;ROUND($S25/$R25,2)-1,"")</f>
        <v>| :0,6</v>
      </c>
      <c r="AC25" t="str">
        <f t="shared" si="22"/>
        <v>Lösung: a = 5</v>
      </c>
    </row>
    <row r="26" spans="1:29" ht="12.75">
      <c r="A26">
        <f>MOD(A25+1,24)</f>
        <v>21</v>
      </c>
      <c r="B26" t="s">
        <v>46</v>
      </c>
      <c r="C26">
        <v>25</v>
      </c>
      <c r="D26">
        <f aca="true" ca="1" t="shared" si="24" ref="D26:E28">ROUND(RAND()*5,0)+2</f>
        <v>7</v>
      </c>
      <c r="E26" s="10">
        <f>D26*I26/H26-D26</f>
        <v>9.333333333333332</v>
      </c>
      <c r="H26">
        <f ca="1">ROUND(RAND()*5,0)+2</f>
        <v>3</v>
      </c>
      <c r="I26">
        <f ca="1">ROUND(RAND()*3,0)+2+H26</f>
        <v>7</v>
      </c>
      <c r="J26">
        <f t="shared" si="14"/>
        <v>2.333333333333333</v>
      </c>
      <c r="K26" s="4">
        <f t="shared" si="15"/>
      </c>
      <c r="L26">
        <f t="shared" si="16"/>
        <v>2.3333333333333335</v>
      </c>
      <c r="M26" t="s">
        <v>8</v>
      </c>
      <c r="N26" t="s">
        <v>14</v>
      </c>
      <c r="O26" t="s">
        <v>15</v>
      </c>
      <c r="P26" s="10" t="s">
        <v>9</v>
      </c>
      <c r="Q26">
        <f t="shared" si="17"/>
        <v>7</v>
      </c>
      <c r="R26">
        <f t="shared" si="18"/>
        <v>3</v>
      </c>
      <c r="S26">
        <f t="shared" si="19"/>
        <v>7</v>
      </c>
      <c r="T26" t="str">
        <f t="shared" si="20"/>
        <v>Es ist a=7, e=3, f=7. Berechne b.</v>
      </c>
      <c r="U26" s="11">
        <f t="shared" si="21"/>
        <v>9.333333333333332</v>
      </c>
      <c r="V26" t="s">
        <v>50</v>
      </c>
      <c r="W26" s="23" t="str">
        <f>ROUND($S26/$R26,2)&amp;" = ("&amp;$Q26&amp;" + b) : "&amp;$Q26</f>
        <v>2,33 = (7 + b) : 7</v>
      </c>
      <c r="X26" t="str">
        <f>"| ·"&amp;Q26</f>
        <v>| ·7</v>
      </c>
      <c r="Y26" t="str">
        <f>ROUND($S26/$R26*Q26,2)&amp;" = "&amp;$Q26&amp;" + b"</f>
        <v>16,33 = 7 + b</v>
      </c>
      <c r="Z26" t="str">
        <f>"| -"&amp;Q26</f>
        <v>| -7</v>
      </c>
      <c r="AC26" t="str">
        <f t="shared" si="22"/>
        <v>Lösung: b = 9,33</v>
      </c>
    </row>
    <row r="27" spans="2:29" ht="12.75">
      <c r="B27" t="s">
        <v>47</v>
      </c>
      <c r="C27">
        <v>26</v>
      </c>
      <c r="D27">
        <f ca="1" t="shared" si="24"/>
        <v>6</v>
      </c>
      <c r="E27">
        <f ca="1" t="shared" si="24"/>
        <v>7</v>
      </c>
      <c r="H27">
        <f ca="1">ROUND(RAND()*5,0)+1</f>
        <v>4</v>
      </c>
      <c r="I27" s="10">
        <f>(D27+E27)*H27/D27</f>
        <v>8.666666666666666</v>
      </c>
      <c r="J27">
        <f>IF(D27&lt;&gt;0,(D27+E27)/D27,"")</f>
        <v>2.1666666666666665</v>
      </c>
      <c r="K27" s="4">
        <f>IF(F27&lt;&gt;0,(F27+G27)/F27,"")</f>
      </c>
      <c r="L27">
        <f>IF(H27&lt;&gt;0,I27/H27,"")</f>
        <v>2.1666666666666665</v>
      </c>
      <c r="M27" t="s">
        <v>8</v>
      </c>
      <c r="N27" t="s">
        <v>9</v>
      </c>
      <c r="O27" t="s">
        <v>14</v>
      </c>
      <c r="P27" s="10" t="s">
        <v>15</v>
      </c>
      <c r="Q27">
        <f>HLOOKUP(M27,$D$2:$I$28,$C27)</f>
        <v>6</v>
      </c>
      <c r="R27">
        <f t="shared" si="18"/>
        <v>7</v>
      </c>
      <c r="S27">
        <f t="shared" si="19"/>
        <v>4</v>
      </c>
      <c r="T27" t="str">
        <f>"Es ist "&amp;M27&amp;"="&amp;Q27&amp;", "&amp;N27&amp;"="&amp;R27&amp;", "&amp;O27&amp;"="&amp;S27&amp;". Berechne "&amp;P27&amp;"."</f>
        <v>Es ist a=6, b=7, e=4. Berechne f.</v>
      </c>
      <c r="U27" s="11">
        <f>HLOOKUP(P27,$D$2:$I$28,$C27)</f>
        <v>8.666666666666666</v>
      </c>
      <c r="V27" t="s">
        <v>50</v>
      </c>
      <c r="W27" t="str">
        <f>"f : "&amp;S27&amp;" = "&amp;ROUND((Q27+R27)/Q27,2)</f>
        <v>f : 4 = 2,17</v>
      </c>
      <c r="X27" t="str">
        <f>"| ·"&amp;S27</f>
        <v>| ·4</v>
      </c>
      <c r="AC27" t="str">
        <f>"Lösung: "&amp;P27&amp;" = "&amp;ROUND(U27,2)</f>
        <v>Lösung: f = 8,67</v>
      </c>
    </row>
    <row r="28" spans="2:29" ht="12.75">
      <c r="B28" t="s">
        <v>48</v>
      </c>
      <c r="C28">
        <v>27</v>
      </c>
      <c r="D28">
        <f ca="1" t="shared" si="24"/>
        <v>5</v>
      </c>
      <c r="E28">
        <f ca="1" t="shared" si="24"/>
        <v>5</v>
      </c>
      <c r="H28" s="10">
        <f>D28*I28/(D28+E28)</f>
        <v>1.5</v>
      </c>
      <c r="I28">
        <f ca="1">ROUND(RAND()*5,0)+2</f>
        <v>3</v>
      </c>
      <c r="J28">
        <f>IF(D28&lt;&gt;0,(D28+E28)/D28,"")</f>
        <v>2</v>
      </c>
      <c r="K28" s="4">
        <f>IF(F28&lt;&gt;0,(F28+G28)/F28,"")</f>
      </c>
      <c r="L28">
        <f>IF(H28&lt;&gt;0,I28/H28,"")</f>
        <v>2</v>
      </c>
      <c r="M28" t="s">
        <v>8</v>
      </c>
      <c r="N28" t="s">
        <v>9</v>
      </c>
      <c r="O28" t="s">
        <v>15</v>
      </c>
      <c r="P28" s="10" t="s">
        <v>14</v>
      </c>
      <c r="Q28">
        <f>HLOOKUP(M28,$D$2:$I$28,$C28)</f>
        <v>5</v>
      </c>
      <c r="R28">
        <f t="shared" si="18"/>
        <v>5</v>
      </c>
      <c r="S28">
        <f t="shared" si="19"/>
        <v>3</v>
      </c>
      <c r="T28" t="str">
        <f>"Es ist "&amp;M28&amp;"="&amp;Q28&amp;", "&amp;N28&amp;"="&amp;R28&amp;", "&amp;O28&amp;"="&amp;S28&amp;". Berechne "&amp;P28&amp;"."</f>
        <v>Es ist a=5, b=5, f=3. Berechne e.</v>
      </c>
      <c r="U28" s="11">
        <f>HLOOKUP(P28,$D$2:$I$28,$C28)</f>
        <v>1.5</v>
      </c>
      <c r="V28" t="s">
        <v>51</v>
      </c>
      <c r="W28" t="str">
        <f>"e : "&amp;S28&amp;" = "&amp;ROUND(Q28/(Q28+R28),2)</f>
        <v>e : 3 = 0,5</v>
      </c>
      <c r="X28" t="str">
        <f>"| ·"&amp;S28</f>
        <v>| ·3</v>
      </c>
      <c r="AC28" t="str">
        <f>"Lösung: "&amp;P28&amp;" = "&amp;ROUND(U28,2)</f>
        <v>Lösung: e = 1,5</v>
      </c>
    </row>
    <row r="29" spans="12:15" ht="12.75">
      <c r="L29" s="4"/>
      <c r="M29" s="4"/>
      <c r="N29" s="4"/>
      <c r="O29" s="4"/>
    </row>
    <row r="30" spans="12:15" ht="12.75">
      <c r="L30" s="4"/>
      <c r="M30" s="4"/>
      <c r="N30" s="4"/>
      <c r="O30" s="4"/>
    </row>
    <row r="31" spans="12:15" ht="12.75">
      <c r="L31" s="4"/>
      <c r="M31" s="4"/>
      <c r="N31" s="4"/>
      <c r="O31" s="4"/>
    </row>
    <row r="32" spans="4:21" ht="12.75">
      <c r="D32" t="s">
        <v>8</v>
      </c>
      <c r="E32" s="4" t="s">
        <v>9</v>
      </c>
      <c r="F32" t="s">
        <v>10</v>
      </c>
      <c r="G32" t="s">
        <v>13</v>
      </c>
      <c r="H32" s="4" t="s">
        <v>14</v>
      </c>
      <c r="I32" s="4" t="s">
        <v>15</v>
      </c>
      <c r="J32" s="4" t="s">
        <v>70</v>
      </c>
      <c r="K32" s="4" t="s">
        <v>71</v>
      </c>
      <c r="L32" s="4" t="s">
        <v>18</v>
      </c>
      <c r="M32" s="21" t="s">
        <v>20</v>
      </c>
      <c r="N32" s="21"/>
      <c r="O32" s="21"/>
      <c r="T32" t="s">
        <v>19</v>
      </c>
      <c r="U32" t="s">
        <v>22</v>
      </c>
    </row>
    <row r="33" spans="1:29" ht="12.75">
      <c r="A33">
        <f ca="1">ROUND((RAND())*12-0.5,0)</f>
        <v>6</v>
      </c>
      <c r="B33" t="s">
        <v>23</v>
      </c>
      <c r="C33">
        <v>2</v>
      </c>
      <c r="D33">
        <f aca="true" ca="1" t="shared" si="25" ref="D33:E36">ROUND(RAND()*5,0)+2</f>
        <v>2</v>
      </c>
      <c r="E33">
        <f ca="1" t="shared" si="25"/>
        <v>4</v>
      </c>
      <c r="H33">
        <f ca="1">ROUND(RAND()*5,0)+2</f>
        <v>3</v>
      </c>
      <c r="I33" s="10">
        <f>E33/D33*H33</f>
        <v>6</v>
      </c>
      <c r="J33">
        <f>IF(D33&lt;&gt;0,(E33)/D33,"")</f>
        <v>2</v>
      </c>
      <c r="K33" s="4">
        <f>IF(F33&lt;&gt;0,(G33)/F33,"")</f>
      </c>
      <c r="L33">
        <f>IF(H33&lt;&gt;0,I33/H33,"")</f>
        <v>2</v>
      </c>
      <c r="M33" t="s">
        <v>8</v>
      </c>
      <c r="N33" t="s">
        <v>9</v>
      </c>
      <c r="O33" t="s">
        <v>14</v>
      </c>
      <c r="P33" s="10" t="s">
        <v>15</v>
      </c>
      <c r="Q33">
        <f>HLOOKUP(M33,$D$32:$I$48,$C33)</f>
        <v>2</v>
      </c>
      <c r="R33">
        <f>HLOOKUP(N33,$D$32:$I$48,$C33)</f>
        <v>4</v>
      </c>
      <c r="S33">
        <f>HLOOKUP(O33,$D$32:$I$48,$C33)</f>
        <v>3</v>
      </c>
      <c r="T33" t="str">
        <f aca="true" t="shared" si="26" ref="T33:T44">"Es ist "&amp;M33&amp;"="&amp;Q33&amp;", "&amp;N33&amp;"="&amp;R33&amp;", "&amp;O33&amp;"="&amp;S33&amp;". Berechne "&amp;P33&amp;"."</f>
        <v>Es ist a=2, b=4, e=3. Berechne f.</v>
      </c>
      <c r="U33" s="11">
        <f aca="true" t="shared" si="27" ref="U33:U44">HLOOKUP(P33,$D$32:$I$48,$C33)</f>
        <v>6</v>
      </c>
      <c r="V33" t="s">
        <v>58</v>
      </c>
      <c r="W33" t="str">
        <f>"f : "&amp;S33&amp;" = "&amp;ROUND(R33/Q33,2)</f>
        <v>f : 3 = 2</v>
      </c>
      <c r="X33" t="str">
        <f aca="true" t="shared" si="28" ref="X33:X44">"| ·"&amp;S33</f>
        <v>| ·3</v>
      </c>
      <c r="AC33" t="str">
        <f>"Lösung: "&amp;P33&amp;" = "&amp;ROUND(U33,2)</f>
        <v>Lösung: f = 6</v>
      </c>
    </row>
    <row r="34" spans="1:29" ht="12.75">
      <c r="A34">
        <f>MOD(A33+1,12)</f>
        <v>7</v>
      </c>
      <c r="B34" t="s">
        <v>24</v>
      </c>
      <c r="C34">
        <v>3</v>
      </c>
      <c r="D34">
        <f ca="1" t="shared" si="25"/>
        <v>3</v>
      </c>
      <c r="E34">
        <f ca="1" t="shared" si="25"/>
        <v>3</v>
      </c>
      <c r="H34" s="10">
        <f>D34/E34*I34</f>
        <v>2</v>
      </c>
      <c r="I34">
        <f ca="1">ROUND(RAND()*5,0)+2</f>
        <v>2</v>
      </c>
      <c r="J34">
        <f aca="true" t="shared" si="29" ref="J34:J44">IF(D34&lt;&gt;0,(E34)/D34,"")</f>
        <v>1</v>
      </c>
      <c r="K34" s="4">
        <f aca="true" t="shared" si="30" ref="K34:K44">IF(F34&lt;&gt;0,(G34)/F34,"")</f>
      </c>
      <c r="L34">
        <f aca="true" t="shared" si="31" ref="L34:L44">IF(H34&lt;&gt;0,I34/H34,"")</f>
        <v>1</v>
      </c>
      <c r="M34" t="s">
        <v>8</v>
      </c>
      <c r="N34" t="s">
        <v>9</v>
      </c>
      <c r="O34" t="s">
        <v>15</v>
      </c>
      <c r="P34" s="10" t="s">
        <v>14</v>
      </c>
      <c r="Q34">
        <f aca="true" t="shared" si="32" ref="Q34:Q44">HLOOKUP(M34,$D$32:$I$48,$C34)</f>
        <v>3</v>
      </c>
      <c r="R34">
        <f aca="true" t="shared" si="33" ref="R34:R44">HLOOKUP(N34,$D$32:$I$48,$C34)</f>
        <v>3</v>
      </c>
      <c r="S34">
        <f aca="true" t="shared" si="34" ref="S34:S44">HLOOKUP(O34,$D$32:$I$48,$C34)</f>
        <v>2</v>
      </c>
      <c r="T34" t="str">
        <f t="shared" si="26"/>
        <v>Es ist a=3, b=3, f=2. Berechne e.</v>
      </c>
      <c r="U34" s="11">
        <f t="shared" si="27"/>
        <v>2</v>
      </c>
      <c r="V34" t="s">
        <v>59</v>
      </c>
      <c r="W34" t="str">
        <f>"e : "&amp;S34&amp;" = "&amp;ROUND(Q34/R34,2)</f>
        <v>e : 2 = 1</v>
      </c>
      <c r="X34" t="str">
        <f t="shared" si="28"/>
        <v>| ·2</v>
      </c>
      <c r="AC34" t="str">
        <f aca="true" t="shared" si="35" ref="AC34:AC44">"Lösung: "&amp;P34&amp;" = "&amp;ROUND(U34,2)</f>
        <v>Lösung: e = 2</v>
      </c>
    </row>
    <row r="35" spans="1:29" ht="12.75">
      <c r="A35">
        <f aca="true" t="shared" si="36" ref="A35:A44">MOD(A34+1,12)</f>
        <v>8</v>
      </c>
      <c r="B35" t="s">
        <v>25</v>
      </c>
      <c r="C35">
        <v>4</v>
      </c>
      <c r="D35">
        <f ca="1" t="shared" si="25"/>
        <v>4</v>
      </c>
      <c r="E35">
        <f ca="1" t="shared" si="25"/>
        <v>5</v>
      </c>
      <c r="F35">
        <f ca="1">ROUND(RAND()*5,0)+2</f>
        <v>6</v>
      </c>
      <c r="G35" s="10">
        <f>E35/D35*F35</f>
        <v>7.5</v>
      </c>
      <c r="H35" s="4"/>
      <c r="J35">
        <f t="shared" si="29"/>
        <v>1.25</v>
      </c>
      <c r="K35" s="4">
        <f t="shared" si="30"/>
        <v>1.25</v>
      </c>
      <c r="L35">
        <f t="shared" si="31"/>
      </c>
      <c r="M35" t="s">
        <v>8</v>
      </c>
      <c r="N35" t="s">
        <v>9</v>
      </c>
      <c r="O35" t="s">
        <v>10</v>
      </c>
      <c r="P35" s="10" t="s">
        <v>13</v>
      </c>
      <c r="Q35">
        <f t="shared" si="32"/>
        <v>4</v>
      </c>
      <c r="R35">
        <f t="shared" si="33"/>
        <v>5</v>
      </c>
      <c r="S35">
        <f t="shared" si="34"/>
        <v>6</v>
      </c>
      <c r="T35" t="str">
        <f t="shared" si="26"/>
        <v>Es ist a=4, b=5, c=6. Berechne d.</v>
      </c>
      <c r="U35" s="11">
        <f t="shared" si="27"/>
        <v>7.5</v>
      </c>
      <c r="V35" t="s">
        <v>60</v>
      </c>
      <c r="W35" t="str">
        <f>"d : "&amp;S35&amp;" = "&amp;ROUND(R35/Q35,2)</f>
        <v>d : 6 = 1,25</v>
      </c>
      <c r="X35" t="str">
        <f t="shared" si="28"/>
        <v>| ·6</v>
      </c>
      <c r="AC35" t="str">
        <f t="shared" si="35"/>
        <v>Lösung: d = 7,5</v>
      </c>
    </row>
    <row r="36" spans="1:29" ht="12.75">
      <c r="A36">
        <f t="shared" si="36"/>
        <v>9</v>
      </c>
      <c r="B36" t="s">
        <v>26</v>
      </c>
      <c r="C36">
        <v>5</v>
      </c>
      <c r="D36">
        <f ca="1" t="shared" si="25"/>
        <v>6</v>
      </c>
      <c r="E36">
        <f ca="1" t="shared" si="25"/>
        <v>6</v>
      </c>
      <c r="F36" s="10">
        <f>D36/E36*G36</f>
        <v>6</v>
      </c>
      <c r="G36">
        <f aca="true" ca="1" t="shared" si="37" ref="G36:G41">ROUND(RAND()*5,0)+2</f>
        <v>6</v>
      </c>
      <c r="J36">
        <f t="shared" si="29"/>
        <v>1</v>
      </c>
      <c r="K36" s="4">
        <f t="shared" si="30"/>
        <v>1</v>
      </c>
      <c r="L36">
        <f t="shared" si="31"/>
      </c>
      <c r="M36" t="s">
        <v>8</v>
      </c>
      <c r="N36" t="s">
        <v>9</v>
      </c>
      <c r="O36" t="s">
        <v>13</v>
      </c>
      <c r="P36" s="10" t="s">
        <v>10</v>
      </c>
      <c r="Q36">
        <f t="shared" si="32"/>
        <v>6</v>
      </c>
      <c r="R36">
        <f t="shared" si="33"/>
        <v>6</v>
      </c>
      <c r="S36">
        <f t="shared" si="34"/>
        <v>6</v>
      </c>
      <c r="T36" t="str">
        <f t="shared" si="26"/>
        <v>Es ist a=6, b=6, d=6. Berechne c.</v>
      </c>
      <c r="U36" s="11">
        <f t="shared" si="27"/>
        <v>6</v>
      </c>
      <c r="V36" t="s">
        <v>61</v>
      </c>
      <c r="W36" t="str">
        <f>"c : "&amp;S36&amp;" = "&amp;ROUND(Q36/R36,2)</f>
        <v>c : 6 = 1</v>
      </c>
      <c r="X36" t="str">
        <f t="shared" si="28"/>
        <v>| ·6</v>
      </c>
      <c r="AC36" t="str">
        <f t="shared" si="35"/>
        <v>Lösung: c = 6</v>
      </c>
    </row>
    <row r="37" spans="1:29" ht="12.75">
      <c r="A37">
        <f t="shared" si="36"/>
        <v>10</v>
      </c>
      <c r="B37" t="s">
        <v>27</v>
      </c>
      <c r="C37">
        <v>6</v>
      </c>
      <c r="F37">
        <f aca="true" ca="1" t="shared" si="38" ref="F37:F42">ROUND(RAND()*5,0)+2</f>
        <v>4</v>
      </c>
      <c r="G37">
        <f ca="1" t="shared" si="37"/>
        <v>4</v>
      </c>
      <c r="H37">
        <f ca="1">ROUND(RAND()*5,0)+1</f>
        <v>5</v>
      </c>
      <c r="I37" s="10">
        <f>G37/F37*H37</f>
        <v>5</v>
      </c>
      <c r="J37">
        <f t="shared" si="29"/>
      </c>
      <c r="K37" s="4">
        <f t="shared" si="30"/>
        <v>1</v>
      </c>
      <c r="L37">
        <f t="shared" si="31"/>
        <v>1</v>
      </c>
      <c r="M37" t="s">
        <v>10</v>
      </c>
      <c r="N37" t="s">
        <v>13</v>
      </c>
      <c r="O37" t="s">
        <v>14</v>
      </c>
      <c r="P37" s="10" t="s">
        <v>15</v>
      </c>
      <c r="Q37">
        <f t="shared" si="32"/>
        <v>4</v>
      </c>
      <c r="R37">
        <f t="shared" si="33"/>
        <v>4</v>
      </c>
      <c r="S37">
        <f t="shared" si="34"/>
        <v>5</v>
      </c>
      <c r="T37" t="str">
        <f t="shared" si="26"/>
        <v>Es ist c=4, d=4, e=5. Berechne f.</v>
      </c>
      <c r="U37" s="11">
        <f t="shared" si="27"/>
        <v>5</v>
      </c>
      <c r="V37" t="s">
        <v>62</v>
      </c>
      <c r="W37" t="str">
        <f>"f : "&amp;S37&amp;" = "&amp;ROUND(R37/Q37,2)</f>
        <v>f : 5 = 1</v>
      </c>
      <c r="X37" t="str">
        <f t="shared" si="28"/>
        <v>| ·5</v>
      </c>
      <c r="AC37" t="str">
        <f t="shared" si="35"/>
        <v>Lösung: f = 5</v>
      </c>
    </row>
    <row r="38" spans="1:29" ht="12.75">
      <c r="A38">
        <f t="shared" si="36"/>
        <v>11</v>
      </c>
      <c r="B38" t="s">
        <v>28</v>
      </c>
      <c r="C38">
        <v>7</v>
      </c>
      <c r="F38">
        <f ca="1" t="shared" si="38"/>
        <v>3</v>
      </c>
      <c r="G38">
        <f ca="1" t="shared" si="37"/>
        <v>2</v>
      </c>
      <c r="H38" s="10">
        <f>F38/G38*I38</f>
        <v>7.5</v>
      </c>
      <c r="I38">
        <f ca="1">ROUND(RAND()*5,0)+1</f>
        <v>5</v>
      </c>
      <c r="J38">
        <f t="shared" si="29"/>
      </c>
      <c r="K38" s="4">
        <f t="shared" si="30"/>
        <v>0.6666666666666666</v>
      </c>
      <c r="L38">
        <f t="shared" si="31"/>
        <v>0.6666666666666666</v>
      </c>
      <c r="M38" t="s">
        <v>10</v>
      </c>
      <c r="N38" t="s">
        <v>13</v>
      </c>
      <c r="O38" t="s">
        <v>15</v>
      </c>
      <c r="P38" s="10" t="s">
        <v>14</v>
      </c>
      <c r="Q38">
        <f t="shared" si="32"/>
        <v>3</v>
      </c>
      <c r="R38">
        <f t="shared" si="33"/>
        <v>2</v>
      </c>
      <c r="S38">
        <f t="shared" si="34"/>
        <v>5</v>
      </c>
      <c r="T38" t="str">
        <f t="shared" si="26"/>
        <v>Es ist c=3, d=2, f=5. Berechne e.</v>
      </c>
      <c r="U38" s="11">
        <f t="shared" si="27"/>
        <v>7.5</v>
      </c>
      <c r="V38" t="s">
        <v>63</v>
      </c>
      <c r="W38" t="str">
        <f>"e : "&amp;S38&amp;" = "&amp;ROUND(Q38/R38,2)</f>
        <v>e : 5 = 1,5</v>
      </c>
      <c r="X38" t="str">
        <f t="shared" si="28"/>
        <v>| ·5</v>
      </c>
      <c r="AC38" t="str">
        <f t="shared" si="35"/>
        <v>Lösung: e = 7,5</v>
      </c>
    </row>
    <row r="39" spans="1:29" ht="12.75">
      <c r="A39">
        <f t="shared" si="36"/>
        <v>0</v>
      </c>
      <c r="B39" t="s">
        <v>29</v>
      </c>
      <c r="C39">
        <v>8</v>
      </c>
      <c r="D39">
        <f ca="1">ROUND(RAND()*5,0)+2</f>
        <v>6</v>
      </c>
      <c r="E39" s="10">
        <f>G39/F39*D39</f>
        <v>3.5999999999999996</v>
      </c>
      <c r="F39">
        <f ca="1" t="shared" si="38"/>
        <v>5</v>
      </c>
      <c r="G39">
        <f ca="1" t="shared" si="37"/>
        <v>3</v>
      </c>
      <c r="J39">
        <f t="shared" si="29"/>
        <v>0.6</v>
      </c>
      <c r="K39" s="4">
        <f t="shared" si="30"/>
        <v>0.6</v>
      </c>
      <c r="L39">
        <f t="shared" si="31"/>
      </c>
      <c r="M39" t="s">
        <v>10</v>
      </c>
      <c r="N39" t="s">
        <v>13</v>
      </c>
      <c r="O39" t="s">
        <v>8</v>
      </c>
      <c r="P39" s="10" t="s">
        <v>9</v>
      </c>
      <c r="Q39">
        <f t="shared" si="32"/>
        <v>5</v>
      </c>
      <c r="R39">
        <f t="shared" si="33"/>
        <v>3</v>
      </c>
      <c r="S39">
        <f t="shared" si="34"/>
        <v>6</v>
      </c>
      <c r="T39" t="str">
        <f t="shared" si="26"/>
        <v>Es ist c=5, d=3, a=6. Berechne b.</v>
      </c>
      <c r="U39" s="11">
        <f t="shared" si="27"/>
        <v>3.5999999999999996</v>
      </c>
      <c r="V39" t="s">
        <v>64</v>
      </c>
      <c r="W39" t="str">
        <f>"b : "&amp;S39&amp;" = "&amp;ROUND(R39/Q39,2)</f>
        <v>b : 6 = 0,6</v>
      </c>
      <c r="X39" t="str">
        <f t="shared" si="28"/>
        <v>| ·6</v>
      </c>
      <c r="AC39" t="str">
        <f t="shared" si="35"/>
        <v>Lösung: b = 3,6</v>
      </c>
    </row>
    <row r="40" spans="1:29" ht="12.75">
      <c r="A40">
        <f t="shared" si="36"/>
        <v>1</v>
      </c>
      <c r="B40" t="s">
        <v>30</v>
      </c>
      <c r="C40">
        <v>9</v>
      </c>
      <c r="D40" s="10">
        <f>F40/G40*E40</f>
        <v>1</v>
      </c>
      <c r="E40">
        <f ca="1">ROUND(RAND()*5,0)+2</f>
        <v>3</v>
      </c>
      <c r="F40">
        <f ca="1" t="shared" si="38"/>
        <v>2</v>
      </c>
      <c r="G40">
        <f ca="1" t="shared" si="37"/>
        <v>6</v>
      </c>
      <c r="H40" s="4"/>
      <c r="J40">
        <f t="shared" si="29"/>
        <v>3</v>
      </c>
      <c r="K40" s="4">
        <f t="shared" si="30"/>
        <v>3</v>
      </c>
      <c r="L40">
        <f t="shared" si="31"/>
      </c>
      <c r="M40" t="s">
        <v>10</v>
      </c>
      <c r="N40" t="s">
        <v>13</v>
      </c>
      <c r="O40" t="s">
        <v>9</v>
      </c>
      <c r="P40" s="10" t="s">
        <v>8</v>
      </c>
      <c r="Q40">
        <f t="shared" si="32"/>
        <v>2</v>
      </c>
      <c r="R40">
        <f t="shared" si="33"/>
        <v>6</v>
      </c>
      <c r="S40">
        <f t="shared" si="34"/>
        <v>3</v>
      </c>
      <c r="T40" t="str">
        <f t="shared" si="26"/>
        <v>Es ist c=2, d=6, b=3. Berechne a.</v>
      </c>
      <c r="U40" s="11">
        <f t="shared" si="27"/>
        <v>1</v>
      </c>
      <c r="V40" t="s">
        <v>65</v>
      </c>
      <c r="W40" t="str">
        <f>"a : "&amp;S40&amp;" = "&amp;ROUND(Q40/R40,2)</f>
        <v>a : 3 = 0,33</v>
      </c>
      <c r="X40" t="str">
        <f t="shared" si="28"/>
        <v>| ·3</v>
      </c>
      <c r="AC40" t="str">
        <f t="shared" si="35"/>
        <v>Lösung: a = 1</v>
      </c>
    </row>
    <row r="41" spans="1:29" ht="12.75">
      <c r="A41">
        <f t="shared" si="36"/>
        <v>2</v>
      </c>
      <c r="B41" t="s">
        <v>31</v>
      </c>
      <c r="C41">
        <v>10</v>
      </c>
      <c r="E41" s="4"/>
      <c r="F41" s="10">
        <f>H41/I41*G41</f>
        <v>2.6666666666666665</v>
      </c>
      <c r="G41">
        <f ca="1" t="shared" si="37"/>
        <v>4</v>
      </c>
      <c r="H41">
        <f ca="1">ROUND(RAND()*5,0)+2</f>
        <v>6</v>
      </c>
      <c r="I41">
        <f ca="1">ROUND(RAND()*3,0)+2+H41</f>
        <v>9</v>
      </c>
      <c r="J41">
        <f t="shared" si="29"/>
      </c>
      <c r="K41" s="4">
        <f t="shared" si="30"/>
        <v>1.5</v>
      </c>
      <c r="L41">
        <f t="shared" si="31"/>
        <v>1.5</v>
      </c>
      <c r="M41" t="s">
        <v>14</v>
      </c>
      <c r="N41" t="s">
        <v>15</v>
      </c>
      <c r="O41" t="s">
        <v>13</v>
      </c>
      <c r="P41" s="10" t="s">
        <v>10</v>
      </c>
      <c r="Q41">
        <f t="shared" si="32"/>
        <v>6</v>
      </c>
      <c r="R41">
        <f t="shared" si="33"/>
        <v>9</v>
      </c>
      <c r="S41">
        <f t="shared" si="34"/>
        <v>4</v>
      </c>
      <c r="T41" t="str">
        <f t="shared" si="26"/>
        <v>Es ist e=6, f=9, d=4. Berechne c.</v>
      </c>
      <c r="U41" s="11">
        <f t="shared" si="27"/>
        <v>2.6666666666666665</v>
      </c>
      <c r="V41" t="s">
        <v>66</v>
      </c>
      <c r="W41" t="str">
        <f>"c : "&amp;S41&amp;" = "&amp;ROUND(Q41/R41,2)</f>
        <v>c : 4 = 0,67</v>
      </c>
      <c r="X41" t="str">
        <f t="shared" si="28"/>
        <v>| ·4</v>
      </c>
      <c r="AC41" t="str">
        <f t="shared" si="35"/>
        <v>Lösung: c = 2,67</v>
      </c>
    </row>
    <row r="42" spans="1:29" ht="12.75">
      <c r="A42">
        <f t="shared" si="36"/>
        <v>3</v>
      </c>
      <c r="B42" t="s">
        <v>32</v>
      </c>
      <c r="C42">
        <v>11</v>
      </c>
      <c r="F42">
        <f ca="1" t="shared" si="38"/>
        <v>4</v>
      </c>
      <c r="G42" s="10">
        <f>I42/H42*F42</f>
        <v>5.6</v>
      </c>
      <c r="H42">
        <f ca="1">ROUND(RAND()*5,0)+2</f>
        <v>5</v>
      </c>
      <c r="I42">
        <f ca="1">ROUND(RAND()*3,0)+2+H42</f>
        <v>7</v>
      </c>
      <c r="J42">
        <f t="shared" si="29"/>
      </c>
      <c r="K42" s="4">
        <f t="shared" si="30"/>
        <v>1.4</v>
      </c>
      <c r="L42">
        <f t="shared" si="31"/>
        <v>1.4</v>
      </c>
      <c r="M42" t="s">
        <v>14</v>
      </c>
      <c r="N42" t="s">
        <v>15</v>
      </c>
      <c r="O42" t="s">
        <v>10</v>
      </c>
      <c r="P42" s="10" t="s">
        <v>13</v>
      </c>
      <c r="Q42">
        <f t="shared" si="32"/>
        <v>5</v>
      </c>
      <c r="R42">
        <f t="shared" si="33"/>
        <v>7</v>
      </c>
      <c r="S42">
        <f t="shared" si="34"/>
        <v>4</v>
      </c>
      <c r="T42" t="str">
        <f t="shared" si="26"/>
        <v>Es ist e=5, f=7, c=4. Berechne d.</v>
      </c>
      <c r="U42" s="11">
        <f t="shared" si="27"/>
        <v>5.6</v>
      </c>
      <c r="V42" t="s">
        <v>67</v>
      </c>
      <c r="W42" t="str">
        <f>"d : "&amp;S42&amp;" = "&amp;ROUND(R42/Q42,2)</f>
        <v>d : 4 = 1,4</v>
      </c>
      <c r="X42" t="str">
        <f t="shared" si="28"/>
        <v>| ·4</v>
      </c>
      <c r="AC42" t="str">
        <f t="shared" si="35"/>
        <v>Lösung: d = 5,6</v>
      </c>
    </row>
    <row r="43" spans="1:29" ht="12.75">
      <c r="A43">
        <f t="shared" si="36"/>
        <v>4</v>
      </c>
      <c r="B43" t="s">
        <v>33</v>
      </c>
      <c r="C43">
        <v>12</v>
      </c>
      <c r="D43" s="10">
        <f>H43/I43*E43</f>
        <v>1.7142857142857142</v>
      </c>
      <c r="E43">
        <f ca="1">ROUND(RAND()*5,0)+2</f>
        <v>6</v>
      </c>
      <c r="H43">
        <f ca="1">ROUND(RAND()*5,0)+2</f>
        <v>2</v>
      </c>
      <c r="I43">
        <f ca="1">ROUND(RAND()*3,0)+2+H43</f>
        <v>7</v>
      </c>
      <c r="J43">
        <f t="shared" si="29"/>
        <v>3.5</v>
      </c>
      <c r="K43" s="4">
        <f t="shared" si="30"/>
      </c>
      <c r="L43">
        <f t="shared" si="31"/>
        <v>3.5</v>
      </c>
      <c r="M43" t="s">
        <v>14</v>
      </c>
      <c r="N43" t="s">
        <v>15</v>
      </c>
      <c r="O43" t="s">
        <v>9</v>
      </c>
      <c r="P43" s="10" t="s">
        <v>8</v>
      </c>
      <c r="Q43">
        <f t="shared" si="32"/>
        <v>2</v>
      </c>
      <c r="R43">
        <f t="shared" si="33"/>
        <v>7</v>
      </c>
      <c r="S43">
        <f t="shared" si="34"/>
        <v>6</v>
      </c>
      <c r="T43" t="str">
        <f t="shared" si="26"/>
        <v>Es ist e=2, f=7, b=6. Berechne a.</v>
      </c>
      <c r="U43" s="11">
        <f t="shared" si="27"/>
        <v>1.7142857142857142</v>
      </c>
      <c r="V43" t="s">
        <v>68</v>
      </c>
      <c r="W43" t="str">
        <f>"a : "&amp;S43&amp;" = "&amp;ROUND(Q43/R43,2)</f>
        <v>a : 6 = 0,29</v>
      </c>
      <c r="X43" t="str">
        <f t="shared" si="28"/>
        <v>| ·6</v>
      </c>
      <c r="AC43" t="str">
        <f t="shared" si="35"/>
        <v>Lösung: a = 1,71</v>
      </c>
    </row>
    <row r="44" spans="1:29" ht="12.75">
      <c r="A44">
        <f t="shared" si="36"/>
        <v>5</v>
      </c>
      <c r="B44" t="s">
        <v>34</v>
      </c>
      <c r="C44">
        <v>13</v>
      </c>
      <c r="D44">
        <f ca="1">ROUND(RAND()*5,0)+2</f>
        <v>3</v>
      </c>
      <c r="E44" s="10">
        <f>I44/H44*D44</f>
        <v>7</v>
      </c>
      <c r="H44">
        <f ca="1">ROUND(RAND()*5,0)+2</f>
        <v>3</v>
      </c>
      <c r="I44">
        <f ca="1">ROUND(RAND()*3,0)+2+H44</f>
        <v>7</v>
      </c>
      <c r="J44">
        <f t="shared" si="29"/>
        <v>2.3333333333333335</v>
      </c>
      <c r="K44" s="4">
        <f t="shared" si="30"/>
      </c>
      <c r="L44">
        <f t="shared" si="31"/>
        <v>2.3333333333333335</v>
      </c>
      <c r="M44" t="s">
        <v>14</v>
      </c>
      <c r="N44" t="s">
        <v>15</v>
      </c>
      <c r="O44" t="s">
        <v>8</v>
      </c>
      <c r="P44" s="10" t="s">
        <v>9</v>
      </c>
      <c r="Q44">
        <f t="shared" si="32"/>
        <v>3</v>
      </c>
      <c r="R44">
        <f t="shared" si="33"/>
        <v>7</v>
      </c>
      <c r="S44">
        <f t="shared" si="34"/>
        <v>3</v>
      </c>
      <c r="T44" t="str">
        <f t="shared" si="26"/>
        <v>Es ist e=3, f=7, a=3. Berechne b.</v>
      </c>
      <c r="U44" s="11">
        <f t="shared" si="27"/>
        <v>7</v>
      </c>
      <c r="V44" t="s">
        <v>69</v>
      </c>
      <c r="W44" t="str">
        <f>"b : "&amp;S44&amp;" = "&amp;ROUND(R44/Q44,2)</f>
        <v>b : 3 = 2,33</v>
      </c>
      <c r="X44" t="str">
        <f t="shared" si="28"/>
        <v>| ·3</v>
      </c>
      <c r="AC44" t="str">
        <f t="shared" si="35"/>
        <v>Lösung: b = 7</v>
      </c>
    </row>
    <row r="46" ht="12.75">
      <c r="E46" s="4"/>
    </row>
    <row r="47" ht="12.75">
      <c r="E47" s="4"/>
    </row>
    <row r="48" ht="12.75">
      <c r="E48" s="4"/>
    </row>
    <row r="53" ht="12.75">
      <c r="E53" s="4"/>
    </row>
    <row r="56" ht="12.75">
      <c r="E56" s="4"/>
    </row>
    <row r="59" ht="12.75">
      <c r="E59" s="4"/>
    </row>
  </sheetData>
  <sheetProtection/>
  <mergeCells count="3">
    <mergeCell ref="M2:O2"/>
    <mergeCell ref="J1:L1"/>
    <mergeCell ref="M32:O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.57421875" style="0" bestFit="1" customWidth="1"/>
    <col min="2" max="2" width="19.8515625" style="0" customWidth="1"/>
    <col min="3" max="3" width="17.8515625" style="15" customWidth="1"/>
    <col min="4" max="4" width="3.57421875" style="3" bestFit="1" customWidth="1"/>
    <col min="5" max="5" width="20.00390625" style="3" customWidth="1"/>
    <col min="6" max="6" width="17.8515625" style="15" customWidth="1"/>
  </cols>
  <sheetData>
    <row r="1" spans="3:6" ht="12.75">
      <c r="C1" s="12"/>
      <c r="D1"/>
      <c r="E1"/>
      <c r="F1" s="12"/>
    </row>
    <row r="2" spans="1:6" ht="71.25" customHeight="1">
      <c r="A2" s="13" t="s">
        <v>23</v>
      </c>
      <c r="B2" s="13"/>
      <c r="C2" s="12" t="str">
        <f>Daten!T3</f>
        <v>Es ist a=6, b=5, e=2. Berechne f.</v>
      </c>
      <c r="D2" s="13" t="s">
        <v>36</v>
      </c>
      <c r="E2" s="13"/>
      <c r="F2" s="16" t="str">
        <f>Daten!T16</f>
        <v>Es ist a=7, b=6, f=2. Berechne e.</v>
      </c>
    </row>
    <row r="3" spans="1:6" ht="71.25" customHeight="1">
      <c r="A3" s="13" t="s">
        <v>24</v>
      </c>
      <c r="B3" s="13"/>
      <c r="C3" s="12" t="str">
        <f>Daten!T4</f>
        <v>Es ist a=4, b=6, f=3. Berechne e.</v>
      </c>
      <c r="D3" s="13" t="s">
        <v>37</v>
      </c>
      <c r="E3" s="13"/>
      <c r="F3" s="16" t="str">
        <f>Daten!T17</f>
        <v>Es ist a=5, b=4, c=5. Berechne d.</v>
      </c>
    </row>
    <row r="4" spans="1:6" ht="71.25" customHeight="1">
      <c r="A4" s="13" t="s">
        <v>25</v>
      </c>
      <c r="B4" s="13"/>
      <c r="C4" s="12" t="str">
        <f>Daten!T5</f>
        <v>Es ist a=4, b=5, c=6. Berechne d.</v>
      </c>
      <c r="D4" s="13" t="s">
        <v>38</v>
      </c>
      <c r="E4" s="13"/>
      <c r="F4" s="16" t="str">
        <f>Daten!T18</f>
        <v>Es ist a=3, b=7, d=3. Berechne c.</v>
      </c>
    </row>
    <row r="5" spans="1:6" ht="71.25" customHeight="1">
      <c r="A5" s="13" t="s">
        <v>26</v>
      </c>
      <c r="B5" s="13"/>
      <c r="C5" s="12" t="str">
        <f>Daten!T6</f>
        <v>Es ist a=6, b=4, d=3. Berechne c.</v>
      </c>
      <c r="D5" s="13" t="s">
        <v>39</v>
      </c>
      <c r="E5" s="13"/>
      <c r="F5" s="16" t="str">
        <f>Daten!T19</f>
        <v>Es ist c=7, d=6, e=2. Berechne f.</v>
      </c>
    </row>
    <row r="6" spans="1:6" ht="71.25" customHeight="1">
      <c r="A6" s="13" t="s">
        <v>27</v>
      </c>
      <c r="B6" s="13"/>
      <c r="C6" s="12" t="str">
        <f>Daten!T7</f>
        <v>Es ist c=3, d=3, e=2. Berechne f.</v>
      </c>
      <c r="D6" s="13" t="s">
        <v>40</v>
      </c>
      <c r="E6" s="13"/>
      <c r="F6" s="16" t="str">
        <f>Daten!T20</f>
        <v>Es ist c=6, d=5, f=3. Berechne e.</v>
      </c>
    </row>
    <row r="7" spans="1:6" ht="71.25" customHeight="1">
      <c r="A7" s="13" t="s">
        <v>28</v>
      </c>
      <c r="B7" s="13"/>
      <c r="C7" s="12" t="str">
        <f>Daten!T8</f>
        <v>Es ist c=3, d=3, f=3. Berechne e.</v>
      </c>
      <c r="D7" s="13" t="s">
        <v>41</v>
      </c>
      <c r="E7" s="13"/>
      <c r="F7" s="16" t="str">
        <f>Daten!T21</f>
        <v>Es ist a=6, c=6, d=2. Berechne b.</v>
      </c>
    </row>
    <row r="8" spans="1:6" ht="71.25" customHeight="1">
      <c r="A8" s="13" t="s">
        <v>29</v>
      </c>
      <c r="B8" s="13"/>
      <c r="C8" s="12" t="str">
        <f>Daten!T9</f>
        <v>Es ist a=5, c=4, d=5. Berechne b.</v>
      </c>
      <c r="D8" s="13" t="s">
        <v>42</v>
      </c>
      <c r="E8" s="13"/>
      <c r="F8" s="16" t="str">
        <f>Daten!T22</f>
        <v>Es ist b=3, c=2, d=4. Berechne a.</v>
      </c>
    </row>
    <row r="9" spans="1:6" ht="71.25" customHeight="1">
      <c r="A9" s="13" t="s">
        <v>30</v>
      </c>
      <c r="B9" s="13"/>
      <c r="C9" s="12" t="str">
        <f>Daten!T10</f>
        <v>Es ist c=4, d=2, b=6. Berechne a.</v>
      </c>
      <c r="D9" s="13" t="s">
        <v>43</v>
      </c>
      <c r="E9" s="13"/>
      <c r="F9" s="16" t="str">
        <f>Daten!T23</f>
        <v>Es ist d=3, e=2, f=6. Berechne c.</v>
      </c>
    </row>
    <row r="10" spans="1:6" ht="71.25" customHeight="1">
      <c r="A10" s="13" t="s">
        <v>31</v>
      </c>
      <c r="B10" s="13"/>
      <c r="C10" s="12" t="str">
        <f>Daten!T11</f>
        <v>Es ist e=3, f=7, d=7. Berechne c.</v>
      </c>
      <c r="D10" s="13" t="s">
        <v>44</v>
      </c>
      <c r="E10" s="13"/>
      <c r="F10" s="16" t="str">
        <f>Daten!T24</f>
        <v>Es ist c=6, e=2, f=6. Berechne d.</v>
      </c>
    </row>
    <row r="11" spans="1:6" ht="71.25" customHeight="1">
      <c r="A11" s="13" t="s">
        <v>32</v>
      </c>
      <c r="B11" s="13"/>
      <c r="C11" s="12" t="str">
        <f>Daten!T12</f>
        <v>Es ist e=5, f=9, c=4. Berechne d.</v>
      </c>
      <c r="D11" s="13" t="s">
        <v>45</v>
      </c>
      <c r="E11" s="13"/>
      <c r="F11" s="16" t="str">
        <f>Daten!T25</f>
        <v>Es ist b=3, e=5, f=8. Berechne a.</v>
      </c>
    </row>
    <row r="12" spans="1:6" ht="71.25" customHeight="1">
      <c r="A12" s="13" t="s">
        <v>33</v>
      </c>
      <c r="B12" s="13"/>
      <c r="C12" s="12" t="str">
        <f>Daten!T13</f>
        <v>Es ist e=2, f=5, b=2. Berechne a.</v>
      </c>
      <c r="D12" s="13" t="s">
        <v>46</v>
      </c>
      <c r="E12" s="13"/>
      <c r="F12" s="16" t="str">
        <f>Daten!T26</f>
        <v>Es ist a=7, e=3, f=7. Berechne b.</v>
      </c>
    </row>
    <row r="13" spans="1:6" ht="71.25" customHeight="1">
      <c r="A13" s="13" t="s">
        <v>34</v>
      </c>
      <c r="B13" s="13"/>
      <c r="C13" s="12" t="str">
        <f>Daten!T14</f>
        <v>Es ist e=6, f=10, a=4. Berechne b.</v>
      </c>
      <c r="D13" s="13" t="s">
        <v>47</v>
      </c>
      <c r="E13" s="13"/>
      <c r="F13" s="16" t="str">
        <f>Daten!T27</f>
        <v>Es ist a=6, b=7, e=4. Berechne f.</v>
      </c>
    </row>
    <row r="14" spans="1:6" ht="71.25" customHeight="1">
      <c r="A14" s="13" t="s">
        <v>35</v>
      </c>
      <c r="B14" s="13"/>
      <c r="C14" s="12" t="str">
        <f>Daten!T15</f>
        <v>Es ist a=5, b=3, e=4. Berechne f.</v>
      </c>
      <c r="D14" s="13" t="s">
        <v>48</v>
      </c>
      <c r="E14" s="13"/>
      <c r="F14" s="16" t="str">
        <f>Daten!T28</f>
        <v>Es ist a=5, b=5, f=3. Berechne e.</v>
      </c>
    </row>
    <row r="15" ht="12.75">
      <c r="A15" s="14"/>
    </row>
    <row r="16" ht="12.75">
      <c r="A16" s="14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2010-11-24T21:25:07Z</cp:lastPrinted>
  <dcterms:created xsi:type="dcterms:W3CDTF">2009-10-08T17:52:09Z</dcterms:created>
  <dcterms:modified xsi:type="dcterms:W3CDTF">2014-12-10T15:52:06Z</dcterms:modified>
  <cp:category/>
  <cp:version/>
  <cp:contentType/>
  <cp:contentStatus/>
</cp:coreProperties>
</file>